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icolaArena\Downloads\"/>
    </mc:Choice>
  </mc:AlternateContent>
  <xr:revisionPtr revIDLastSave="0" documentId="13_ncr:1_{748C83AC-FAE8-4AF8-B29E-86BD80D0AD45}" xr6:coauthVersionLast="47" xr6:coauthVersionMax="47" xr10:uidLastSave="{00000000-0000-0000-0000-000000000000}"/>
  <bookViews>
    <workbookView xWindow="-120" yWindow="-120" windowWidth="29040" windowHeight="15720" xr2:uid="{48FFB206-5F3E-4C31-8CE0-D9ABF70519E5}"/>
  </bookViews>
  <sheets>
    <sheet name="EULA" sheetId="3" r:id="rId1"/>
    <sheet name="Gestione" sheetId="1" r:id="rId2"/>
    <sheet name=" " sheetId="4" state="hidden" r:id="rId3"/>
    <sheet name="Targa" sheetId="2" r:id="rId4"/>
  </sheets>
  <definedNames>
    <definedName name="_xlnm.Print_Area" localSheetId="0">EULA!$B$1:$B$12</definedName>
    <definedName name="_xlnm.Print_Area" localSheetId="1">Gestione!$A$1:$AC$141</definedName>
    <definedName name="_xlnm.Print_Area" localSheetId="3">Targa!$B$2:$E$13</definedName>
    <definedName name="_xlnm.Print_Titles" localSheetId="1">Gestione!$1:$2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3" i="4" l="1"/>
  <c r="AL33" i="4"/>
  <c r="AK33" i="4"/>
  <c r="K33" i="1" s="1"/>
  <c r="AJ33" i="4"/>
  <c r="M16" i="1" s="1"/>
  <c r="AI33" i="4"/>
  <c r="D17" i="1" s="1"/>
  <c r="AH33" i="4"/>
  <c r="I16" i="1" s="1"/>
  <c r="AG33" i="4"/>
  <c r="AF33" i="4"/>
  <c r="AE33" i="4"/>
  <c r="AD33" i="4"/>
  <c r="R81" i="1"/>
  <c r="D23" i="1" l="1"/>
  <c r="D29" i="1"/>
  <c r="B11" i="3"/>
  <c r="B4" i="2"/>
  <c r="B10" i="2"/>
  <c r="B8" i="2"/>
  <c r="B7" i="2"/>
  <c r="B6" i="2"/>
  <c r="E10" i="2"/>
  <c r="D10" i="2"/>
  <c r="X125" i="1" l="1"/>
  <c r="K61" i="1"/>
  <c r="K36" i="1"/>
  <c r="W109" i="1" l="1"/>
  <c r="W106" i="1"/>
  <c r="W103" i="1"/>
  <c r="R109" i="1"/>
  <c r="R106" i="1"/>
  <c r="R103" i="1"/>
  <c r="W99" i="1"/>
  <c r="W98" i="1"/>
  <c r="W97" i="1"/>
  <c r="W96" i="1"/>
  <c r="W95" i="1"/>
  <c r="W94" i="1"/>
  <c r="W93" i="1"/>
  <c r="W92" i="1"/>
  <c r="W91" i="1"/>
  <c r="W90" i="1"/>
  <c r="R91" i="1"/>
  <c r="R92" i="1"/>
  <c r="R93" i="1"/>
  <c r="R94" i="1"/>
  <c r="R95" i="1"/>
  <c r="R96" i="1"/>
  <c r="R97" i="1"/>
  <c r="R98" i="1"/>
  <c r="R99" i="1"/>
  <c r="R90" i="1"/>
  <c r="F53" i="1"/>
  <c r="X132" i="1" l="1"/>
  <c r="X130" i="1"/>
  <c r="X80" i="1"/>
  <c r="X114" i="1" s="1"/>
  <c r="X109" i="1"/>
  <c r="X106" i="1"/>
  <c r="X103" i="1"/>
  <c r="W100" i="1"/>
  <c r="W112" i="1" s="1"/>
  <c r="V100" i="1"/>
  <c r="V112" i="1" s="1"/>
  <c r="X99" i="1"/>
  <c r="X98" i="1"/>
  <c r="X97" i="1"/>
  <c r="X96" i="1"/>
  <c r="X95" i="1"/>
  <c r="X94" i="1"/>
  <c r="X93" i="1"/>
  <c r="X92" i="1"/>
  <c r="X91" i="1"/>
  <c r="X90" i="1"/>
  <c r="R100" i="1"/>
  <c r="R112" i="1" s="1"/>
  <c r="Q100" i="1"/>
  <c r="Q112" i="1" s="1"/>
  <c r="S109" i="1"/>
  <c r="S106" i="1"/>
  <c r="S103" i="1"/>
  <c r="S91" i="1"/>
  <c r="S92" i="1"/>
  <c r="S93" i="1"/>
  <c r="S94" i="1"/>
  <c r="S95" i="1"/>
  <c r="S96" i="1"/>
  <c r="S97" i="1"/>
  <c r="S98" i="1"/>
  <c r="S99" i="1"/>
  <c r="S90" i="1"/>
  <c r="G109" i="1"/>
  <c r="I109" i="1" s="1"/>
  <c r="K109" i="1" s="1"/>
  <c r="G106" i="1"/>
  <c r="I106" i="1" s="1"/>
  <c r="K106" i="1" s="1"/>
  <c r="G103" i="1"/>
  <c r="I103" i="1" s="1"/>
  <c r="K103" i="1" s="1"/>
  <c r="M61" i="1"/>
  <c r="I61" i="1"/>
  <c r="M36" i="1"/>
  <c r="I36" i="1"/>
  <c r="M42" i="1"/>
  <c r="I43" i="1"/>
  <c r="I44" i="1"/>
  <c r="I45" i="1"/>
  <c r="I46" i="1"/>
  <c r="I47" i="1"/>
  <c r="I42" i="1"/>
  <c r="AB106" i="1"/>
  <c r="AB109" i="1"/>
  <c r="M64" i="1" l="1"/>
  <c r="G79" i="1" s="1"/>
  <c r="M39" i="1"/>
  <c r="G77" i="1" s="1"/>
  <c r="X100" i="1"/>
  <c r="X112" i="1" s="1"/>
  <c r="X115" i="1" s="1"/>
  <c r="X116" i="1" s="1"/>
  <c r="X133" i="1" s="1"/>
  <c r="X134" i="1" s="1"/>
  <c r="S100" i="1"/>
  <c r="S112" i="1" s="1"/>
  <c r="M46" i="1"/>
  <c r="I91" i="1"/>
  <c r="K91" i="1" s="1"/>
  <c r="I92" i="1"/>
  <c r="K92" i="1" s="1"/>
  <c r="I93" i="1"/>
  <c r="K93" i="1" s="1"/>
  <c r="I94" i="1"/>
  <c r="K94" i="1" s="1"/>
  <c r="I95" i="1"/>
  <c r="K95" i="1" s="1"/>
  <c r="I96" i="1"/>
  <c r="K96" i="1" s="1"/>
  <c r="I97" i="1"/>
  <c r="K97" i="1" s="1"/>
  <c r="I98" i="1"/>
  <c r="K98" i="1" s="1"/>
  <c r="I99" i="1"/>
  <c r="K99" i="1" s="1"/>
  <c r="I90" i="1"/>
  <c r="K90" i="1" s="1"/>
  <c r="G100" i="1"/>
  <c r="M47" i="1"/>
  <c r="M45" i="1"/>
  <c r="M44" i="1"/>
  <c r="M43" i="1"/>
  <c r="I7" i="1"/>
  <c r="I8" i="1"/>
  <c r="I9" i="1"/>
  <c r="I10" i="1"/>
  <c r="I11" i="1"/>
  <c r="I12" i="1"/>
  <c r="I6" i="1"/>
  <c r="I57" i="1"/>
  <c r="G57" i="1" s="1"/>
  <c r="I67" i="1"/>
  <c r="G67" i="1" s="1"/>
  <c r="I71" i="1"/>
  <c r="G71" i="1" s="1"/>
  <c r="G112" i="1" l="1"/>
  <c r="F115" i="1" s="1"/>
  <c r="AA115" i="1" s="1"/>
  <c r="M50" i="1"/>
  <c r="G78" i="1" s="1"/>
  <c r="G80" i="1" s="1"/>
  <c r="F114" i="1" s="1"/>
  <c r="AB90" i="1"/>
  <c r="K100" i="1"/>
  <c r="K112" i="1" s="1"/>
  <c r="I100" i="1"/>
  <c r="I112" i="1" s="1"/>
  <c r="I64" i="1"/>
  <c r="G64" i="1" s="1"/>
  <c r="F116" i="1" l="1"/>
  <c r="AA114" i="1"/>
  <c r="AA116" i="1" s="1"/>
  <c r="D91" i="1"/>
  <c r="AB91" i="1" s="1"/>
  <c r="I50" i="1"/>
  <c r="G50" i="1" s="1"/>
  <c r="I39" i="1"/>
  <c r="G39" i="1" s="1"/>
  <c r="M53" i="1"/>
  <c r="G87" i="1" l="1"/>
  <c r="G84" i="1"/>
  <c r="D92" i="1"/>
  <c r="AB92" i="1" s="1"/>
  <c r="M74" i="1"/>
  <c r="I53" i="1"/>
  <c r="I87" i="1" l="1"/>
  <c r="K87" i="1" s="1"/>
  <c r="E100" i="1"/>
  <c r="F100" i="1"/>
  <c r="I84" i="1"/>
  <c r="K84" i="1" s="1"/>
  <c r="D93" i="1"/>
  <c r="AB93" i="1" s="1"/>
  <c r="D94" i="1" l="1"/>
  <c r="D95" i="1" s="1"/>
  <c r="AB94" i="1" l="1"/>
  <c r="D96" i="1"/>
  <c r="AB95" i="1"/>
  <c r="D97" i="1" l="1"/>
  <c r="AB96" i="1"/>
  <c r="D98" i="1" l="1"/>
  <c r="AB97" i="1"/>
  <c r="AB98" i="1" l="1"/>
  <c r="D99" i="1"/>
  <c r="AB99" i="1" s="1"/>
  <c r="AB100" i="1" l="1"/>
  <c r="D103" i="1" s="1"/>
  <c r="AB103" i="1" s="1"/>
  <c r="D109" i="1" l="1"/>
  <c r="D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Utente</author>
  </authors>
  <commentList>
    <comment ref="I84" authorId="0" shapeId="0" xr:uid="{F78A96CC-19AA-4D2D-9148-74FAE074816C}">
      <text>
        <r>
          <rPr>
            <b/>
            <sz val="9"/>
            <color indexed="81"/>
            <rFont val="Tahoma"/>
            <family val="2"/>
          </rPr>
          <t>Importo presunto di fornitura (IVA esclusa)</t>
        </r>
        <r>
          <rPr>
            <sz val="9"/>
            <color indexed="81"/>
            <rFont val="Tahoma"/>
            <family val="2"/>
          </rPr>
          <t xml:space="preserve">
</t>
        </r>
      </text>
    </comment>
    <comment ref="G90" authorId="0" shapeId="0" xr:uid="{8A683DD8-2B63-48D1-98D3-EC8B36BCD503}">
      <text>
        <r>
          <rPr>
            <b/>
            <sz val="9"/>
            <color indexed="81"/>
            <rFont val="Tahoma"/>
            <family val="2"/>
          </rPr>
          <t>Compila questa tabella dopo aver inserito gli importi delle altre spese:
A - Progettazione
B - Spese organizzative e gestionali
D - Pubblicità
E - Collaudo
F - Addestramento
G - Piccoli adattamenti edilizi</t>
        </r>
        <r>
          <rPr>
            <sz val="9"/>
            <color indexed="81"/>
            <rFont val="Tahoma"/>
            <family val="2"/>
          </rPr>
          <t xml:space="preserve">
</t>
        </r>
      </text>
    </comment>
  </commentList>
</comments>
</file>

<file path=xl/sharedStrings.xml><?xml version="1.0" encoding="utf-8"?>
<sst xmlns="http://schemas.openxmlformats.org/spreadsheetml/2006/main" count="6355" uniqueCount="3021">
  <si>
    <t>Voci di costo</t>
  </si>
  <si>
    <t>Percentuali previste</t>
  </si>
  <si>
    <t>(max)</t>
  </si>
  <si>
    <t>(min)</t>
  </si>
  <si>
    <t>Importo</t>
  </si>
  <si>
    <t>Imponibile</t>
  </si>
  <si>
    <t>Totale</t>
  </si>
  <si>
    <t>Servizi</t>
  </si>
  <si>
    <t>Lavori</t>
  </si>
  <si>
    <t>Forniture</t>
  </si>
  <si>
    <t>Incarichi interni</t>
  </si>
  <si>
    <t>Incarichi esterni</t>
  </si>
  <si>
    <t>Lab.</t>
  </si>
  <si>
    <t>IVA</t>
  </si>
  <si>
    <t>Lotto</t>
  </si>
  <si>
    <t>ART. 8 – Massimale del progetto e articolazione dei costi</t>
  </si>
  <si>
    <t>DSGA</t>
  </si>
  <si>
    <t>Descrizione</t>
  </si>
  <si>
    <t>importo</t>
  </si>
  <si>
    <t>Dirigente Scolastico</t>
  </si>
  <si>
    <t>Docenti</t>
  </si>
  <si>
    <t>Assistenti Amm.</t>
  </si>
  <si>
    <t>Assistenti Tecnici</t>
  </si>
  <si>
    <t>Collaboratori Scol.</t>
  </si>
  <si>
    <t>RDO Evoluta</t>
  </si>
  <si>
    <t>Progettazione</t>
  </si>
  <si>
    <t>A.</t>
  </si>
  <si>
    <t>Spese organizzative e gestionali</t>
  </si>
  <si>
    <t>B.</t>
  </si>
  <si>
    <t>Acquisti di beni (fornitura)</t>
  </si>
  <si>
    <t>C.</t>
  </si>
  <si>
    <t>Pubblicità</t>
  </si>
  <si>
    <t>D.</t>
  </si>
  <si>
    <t>Collaudo</t>
  </si>
  <si>
    <t>E.</t>
  </si>
  <si>
    <t>Addestramento all’uso delle attrezzature</t>
  </si>
  <si>
    <t>F.</t>
  </si>
  <si>
    <t>Piccoli adattamenti edilizi</t>
  </si>
  <si>
    <t>G.</t>
  </si>
  <si>
    <t>Incarichi</t>
  </si>
  <si>
    <t>Interni o altre scuole</t>
  </si>
  <si>
    <t>Incarico</t>
  </si>
  <si>
    <t>ore</t>
  </si>
  <si>
    <t>Totale spesa</t>
  </si>
  <si>
    <t>Operatore Economico</t>
  </si>
  <si>
    <t>Impeghi</t>
  </si>
  <si>
    <t>VERIFICA - MODIFICA</t>
  </si>
  <si>
    <t>Variazione con delibera del Consiglio di Istituto</t>
  </si>
  <si>
    <t>Piano dei conti</t>
  </si>
  <si>
    <t>Piano delle destinazioni</t>
  </si>
  <si>
    <t>Tipologia entrata</t>
  </si>
  <si>
    <t>VINCOLATO</t>
  </si>
  <si>
    <t>ARTICOLAZIONE DEI COSTI (Voci di costo)</t>
  </si>
  <si>
    <t>Mandato</t>
  </si>
  <si>
    <t>note</t>
  </si>
  <si>
    <t>ENTRATE</t>
  </si>
  <si>
    <t>USCITE</t>
  </si>
  <si>
    <t>ACCERTAMENTO</t>
  </si>
  <si>
    <t>POC - Piano economico Laboratori innovativi e avanzati</t>
  </si>
  <si>
    <t>Mandati</t>
  </si>
  <si>
    <t>PREVISIONE DI SPESA</t>
  </si>
  <si>
    <t>SPESE EFFETTIVE</t>
  </si>
  <si>
    <t>ECONOMIE</t>
  </si>
  <si>
    <t>Totale impegni</t>
  </si>
  <si>
    <t>Totale spese effettive</t>
  </si>
  <si>
    <t>Reversale</t>
  </si>
  <si>
    <t>data</t>
  </si>
  <si>
    <t>Assegnazione</t>
  </si>
  <si>
    <t>Spese effettive</t>
  </si>
  <si>
    <t>Risultato</t>
  </si>
  <si>
    <t>EVENTUALI RESTITUZIONI</t>
  </si>
  <si>
    <t>DATI FINALI</t>
  </si>
  <si>
    <t>INCARICHI</t>
  </si>
  <si>
    <t>1)</t>
  </si>
  <si>
    <t>2)</t>
  </si>
  <si>
    <t>3)</t>
  </si>
  <si>
    <t>4)</t>
  </si>
  <si>
    <t>5)</t>
  </si>
  <si>
    <t>6)</t>
  </si>
  <si>
    <t>7)</t>
  </si>
  <si>
    <t>8)</t>
  </si>
  <si>
    <t>9)</t>
  </si>
  <si>
    <t>RENDICONTAZIONI</t>
  </si>
  <si>
    <t>Intermedia 1</t>
  </si>
  <si>
    <t>Intermedia 2</t>
  </si>
  <si>
    <t>Finale</t>
  </si>
  <si>
    <t>10)</t>
  </si>
  <si>
    <t>Avvisi Pubblici</t>
  </si>
  <si>
    <t>AGGIUDICAZIONI e STIPULA CONTRATTI</t>
  </si>
  <si>
    <t>Totale programmazione (stima spesa massima)</t>
  </si>
  <si>
    <t>FORNITURE - SERVIZI - LAVORI</t>
  </si>
  <si>
    <t>Fase operativa</t>
  </si>
  <si>
    <t>LIQUIDAZIONE FATTURE</t>
  </si>
  <si>
    <t>(4.2)</t>
  </si>
  <si>
    <t>(4.3)</t>
  </si>
  <si>
    <t>(4.1)</t>
  </si>
  <si>
    <t>0)</t>
  </si>
  <si>
    <t>dal 000 al 000</t>
  </si>
  <si>
    <t>Nome Trattativa</t>
  </si>
  <si>
    <t>Codice CPV prevalente</t>
  </si>
  <si>
    <t>Codice meccanografico</t>
  </si>
  <si>
    <t>IL TUO PROGETTO</t>
  </si>
  <si>
    <t>orario Lordo Stato</t>
  </si>
  <si>
    <r>
      <t xml:space="preserve">Totale </t>
    </r>
    <r>
      <rPr>
        <b/>
        <sz val="14"/>
        <color rgb="FFFF0000"/>
        <rFont val="Aptos Narrow"/>
        <family val="2"/>
        <scheme val="minor"/>
      </rPr>
      <t>( A )</t>
    </r>
  </si>
  <si>
    <r>
      <t xml:space="preserve">Totale </t>
    </r>
    <r>
      <rPr>
        <b/>
        <sz val="14"/>
        <color rgb="FFFF0000"/>
        <rFont val="Aptos Narrow"/>
        <family val="2"/>
        <scheme val="minor"/>
      </rPr>
      <t>( B )</t>
    </r>
  </si>
  <si>
    <r>
      <t xml:space="preserve">Totale </t>
    </r>
    <r>
      <rPr>
        <b/>
        <sz val="14"/>
        <color rgb="FFFF0000"/>
        <rFont val="Aptos Narrow"/>
        <family val="2"/>
        <scheme val="minor"/>
      </rPr>
      <t>( D )</t>
    </r>
  </si>
  <si>
    <r>
      <t xml:space="preserve">Totale </t>
    </r>
    <r>
      <rPr>
        <b/>
        <sz val="14"/>
        <color rgb="FFFF0000"/>
        <rFont val="Aptos Narrow"/>
        <family val="2"/>
        <scheme val="minor"/>
      </rPr>
      <t>( E )</t>
    </r>
  </si>
  <si>
    <r>
      <t xml:space="preserve">Totale </t>
    </r>
    <r>
      <rPr>
        <b/>
        <sz val="14"/>
        <color rgb="FFFF0000"/>
        <rFont val="Aptos Narrow"/>
        <family val="2"/>
        <scheme val="minor"/>
      </rPr>
      <t>( F )</t>
    </r>
  </si>
  <si>
    <r>
      <t xml:space="preserve">Totale </t>
    </r>
    <r>
      <rPr>
        <b/>
        <sz val="14"/>
        <color rgb="FFFF0000"/>
        <rFont val="Aptos Narrow"/>
        <family val="2"/>
        <scheme val="minor"/>
      </rPr>
      <t>( G )</t>
    </r>
  </si>
  <si>
    <r>
      <rPr>
        <b/>
        <sz val="14"/>
        <color rgb="FFFF0000"/>
        <rFont val="Aptos Narrow"/>
        <family val="2"/>
        <scheme val="minor"/>
      </rPr>
      <t>Totale</t>
    </r>
    <r>
      <rPr>
        <b/>
        <sz val="14"/>
        <rFont val="Aptos Narrow"/>
        <family val="2"/>
        <scheme val="minor"/>
      </rPr>
      <t xml:space="preserve"> ( C )</t>
    </r>
  </si>
  <si>
    <t>n°</t>
  </si>
  <si>
    <t>MIM – POC “Per la Scuola”: Avviso pubblico 88643 Laboratori Innovativi e Avanzati (secondarie II grado)</t>
  </si>
  <si>
    <t>compensi per il personale scolastico</t>
  </si>
  <si>
    <t>m_pi.AOOGABMI.REGISTRO UFFICIALE.U.0088643.03-06-2025 - ART. 8 – MASSIMALE DEL PROGETTO E ARTICOLAZIONE DEI COSTI</t>
  </si>
  <si>
    <t>RDO Evoluta (minimo 5 Operatori Economici)</t>
  </si>
  <si>
    <t>Vedi Guida
Incarichi Esperti  &amp; Liquidazione Compensi</t>
  </si>
  <si>
    <t>Esempio:
Usufruito aumento entro i limiti del quinto del corrispettivo aggiudicato</t>
  </si>
  <si>
    <t>Stazione Sub Centrale:</t>
  </si>
  <si>
    <t>RDO</t>
  </si>
  <si>
    <t>compenso orario L.D.</t>
  </si>
  <si>
    <t>Importo L.D.</t>
  </si>
  <si>
    <t>Importo Lordo Stato</t>
  </si>
  <si>
    <t xml:space="preserve">compenso orario L.D.              Importo L.D.    </t>
  </si>
  <si>
    <t>Eventuali economie (risparmi) o somme non utilizzate devono essere restituite o rimodulate secondo le linee guida ministeriali.</t>
  </si>
  <si>
    <t>Finanziamenti dallo Stato</t>
  </si>
  <si>
    <t>6</t>
  </si>
  <si>
    <t>Altri finanziamenti vincolati dallo Stato</t>
  </si>
  <si>
    <t>(Fondi di rotazione nazionali che integrano la programmazione comunitaria)</t>
  </si>
  <si>
    <t>P</t>
  </si>
  <si>
    <t>Progetti</t>
  </si>
  <si>
    <t>1</t>
  </si>
  <si>
    <t>Progetti in ambito "Scientifico, tecnico e professionale"</t>
  </si>
  <si>
    <t>L'importo si aggiorna automaticamente dopo aver inserito le previsioni di spesa: A. Progettazione - B. Spese organizzative e gestionali - D. Pubblicità - E. Collaudo - G. Piccoli adattamenti edilizi.</t>
  </si>
  <si>
    <t>Piano</t>
  </si>
  <si>
    <t>www.arenanicola.com</t>
  </si>
  <si>
    <t>14/02/2026</t>
  </si>
  <si>
    <t xml:space="preserve">Versione 1 - </t>
  </si>
  <si>
    <t>m.pi.AOODGERS. REGISTRO UFFICIALE.U.000317.16-02-2026.H.15:40</t>
  </si>
  <si>
    <t>Oggetto A.F. 2026 – Comunicazione dei codici IBAN da utilizzare per la restituzione delle somme all’entrata del bilancio dello Stato, validi dal 1° gennaio 2026</t>
  </si>
  <si>
    <t>Intermedia 3</t>
  </si>
  <si>
    <t>IMPORTI RICEVUTI</t>
  </si>
  <si>
    <t>Riferimento Avviso Pubblico 88643 del 3 giugno 2025, Decreto Ministeriale MIM n. 153 del 31.07.2024</t>
  </si>
  <si>
    <t>Destinazione di ulteriori risorse per la realizzazione di laboratori innovativi e avanzati per lo sviluppo di specifiche competenze tecniche e professionali connesse con i relativi indirizzi di studio,
a valere sul Programma operativo complementare al Programma operativo nazionale “Per la Scuola” 2014-2020“.</t>
  </si>
  <si>
    <t>Tipologia Intervento</t>
  </si>
  <si>
    <t>Codice CUP</t>
  </si>
  <si>
    <t>Obiettivo principale dell’operazione</t>
  </si>
  <si>
    <t>Personalizza il testo leggendo la/le frasi scritte nell'Accordo concessione</t>
  </si>
  <si>
    <t>Ministero dell'Istruzione e del Merito</t>
  </si>
  <si>
    <t>POC - Laboratori Innovativi e Avanzati (secondarie II grado)</t>
  </si>
  <si>
    <t>Versione 1 - 19/02/2026            www.arenanicola.com</t>
  </si>
  <si>
    <r>
      <rPr>
        <b/>
        <i/>
        <sz val="12"/>
        <color theme="1"/>
        <rFont val="Aptos Narrow"/>
        <family val="2"/>
        <scheme val="minor"/>
      </rPr>
      <t>1. DISCLAIMER ASSOLUTO E LIMITAZIONE DI RESPONSABILITÀ</t>
    </r>
    <r>
      <rPr>
        <i/>
        <sz val="12"/>
        <color theme="1"/>
        <rFont val="Aptos Narrow"/>
        <family val="2"/>
        <scheme val="minor"/>
      </rPr>
      <t xml:space="preserve">
Il presente foglio di calcolo è fornito "così com'è", esclusivamente come supporto operativo per l'Istituzione Scolastica. L'autore declina ogni e qualsiasi responsabilità, diretta o indiretta, per eventuali errori di calcolo, bug, omissioni, mancato aggiornamento normativo o difformità rispetto alle direttive del MIM. L'utente si assume la responsabilità esclusiva e totale per l'inserimento dei dati, la quadratura dei bilanci e la conformità degli atti prodotti ai fini del bando (Avviso 88643).</t>
    </r>
  </si>
  <si>
    <r>
      <rPr>
        <b/>
        <i/>
        <sz val="12"/>
        <color theme="1"/>
        <rFont val="Aptos Narrow"/>
        <family val="2"/>
        <scheme val="minor"/>
      </rPr>
      <t>EULA – ACCORDO DI LICENZA CON L'UTENTE FINALE</t>
    </r>
    <r>
      <rPr>
        <i/>
        <sz val="12"/>
        <color theme="1"/>
        <rFont val="Aptos Narrow"/>
        <family val="2"/>
        <scheme val="minor"/>
      </rPr>
      <t xml:space="preserve">
L'apertura, la consultazione e l'utilizzo di questo file Excel denominato "POC - Piano economico Laboratori innovativi e avanzati" implicano l'accettazione incondizionata e integrale dei termini qui riportati. Il file è concesso in licenza d'uso strettamente alle Istituzioni scolastiche e limitata; nessun diritto di proprietà viene trasferito all'utente.</t>
    </r>
  </si>
  <si>
    <r>
      <rPr>
        <b/>
        <i/>
        <sz val="12"/>
        <color theme="1"/>
        <rFont val="Aptos Narrow"/>
        <family val="2"/>
        <scheme val="minor"/>
      </rPr>
      <t>2. PROPRIETÀ INTELLETTUALE ESCLUSIVA</t>
    </r>
    <r>
      <rPr>
        <i/>
        <sz val="12"/>
        <color theme="1"/>
        <rFont val="Aptos Narrow"/>
        <family val="2"/>
        <scheme val="minor"/>
      </rPr>
      <t xml:space="preserve">
© 2026 – Nicola Arena. Tutti i diritti riservati. PROPRIETÀ INTELLETTUALE RISERVATA.
Il presente documento e applicativo, ivi inclusi gli schemi logici, l'architettura dei fogli di calcolo, le tabelle di quadratura, l'impostazione delle formule, le istruzioni tecniche e l'interfaccia, è frutto di un'originale elaborazione intellettuale protetta dalla normativa vigente sul diritto d’autore (Legge 633/1941 e successive modifiche). Tale opera costituisce proprietà intellettuale esclusiva dell'autore ed è pienamente tutelata in sede civile e penale, nonché dai trattati internazionali in materia.</t>
    </r>
  </si>
  <si>
    <r>
      <rPr>
        <b/>
        <i/>
        <sz val="12"/>
        <color theme="1"/>
        <rFont val="Aptos Narrow"/>
        <family val="2"/>
        <scheme val="minor"/>
      </rPr>
      <t>4. DESTINAZIONE D'USO E TUTELA LEGALE</t>
    </r>
    <r>
      <rPr>
        <i/>
        <sz val="12"/>
        <color theme="1"/>
        <rFont val="Aptos Narrow"/>
        <family val="2"/>
        <scheme val="minor"/>
      </rPr>
      <t xml:space="preserve">
L'uso di questo strumento è limitato esclusivamente alla gestione interna del progetto "POC - Laboratori Innovativi e Avanzati" da parte delle Istituzioni scolastiche.
Qualsiasi utilizzo non espressamente autorizzato costituisce grave violazione del diritto d'autore. L'autore si riserva il diritto di agire senza preavviso nelle competenti sedi giudiziarie, sia civili che penali, per inibire l'uso illecito e richiedere il risarcimento integrale di tutti i danni materiali e d'immagine subiti.</t>
    </r>
  </si>
  <si>
    <r>
      <rPr>
        <b/>
        <i/>
        <sz val="12"/>
        <color theme="1"/>
        <rFont val="Aptos Narrow"/>
        <family val="2"/>
        <scheme val="minor"/>
      </rPr>
      <t>3. DIVIETI TASSATIVI ED INDEROGABILI</t>
    </r>
    <r>
      <rPr>
        <i/>
        <sz val="12"/>
        <color theme="1"/>
        <rFont val="Aptos Narrow"/>
        <family val="2"/>
        <scheme val="minor"/>
      </rPr>
      <t xml:space="preserve">
All'utente, a terzi, a società di consulenza o a enti esterni che dovessero venire in possesso del file</t>
    </r>
    <r>
      <rPr>
        <b/>
        <i/>
        <sz val="12"/>
        <color theme="1"/>
        <rFont val="Aptos Narrow"/>
        <family val="2"/>
        <scheme val="minor"/>
      </rPr>
      <t xml:space="preserve"> È SEVERAMENTE VIETATO:</t>
    </r>
    <r>
      <rPr>
        <i/>
        <sz val="12"/>
        <color theme="1"/>
        <rFont val="Aptos Narrow"/>
        <family val="2"/>
        <scheme val="minor"/>
      </rPr>
      <t xml:space="preserve">
</t>
    </r>
    <r>
      <rPr>
        <b/>
        <i/>
        <sz val="12"/>
        <color theme="1"/>
        <rFont val="Aptos Narrow"/>
        <family val="2"/>
        <scheme val="minor"/>
      </rPr>
      <t xml:space="preserve">Divieto di Riproduzione e Riadattamento dell'Impostazione: </t>
    </r>
    <r>
      <rPr>
        <i/>
        <sz val="12"/>
        <color theme="1"/>
        <rFont val="Aptos Narrow"/>
        <family val="2"/>
        <scheme val="minor"/>
      </rPr>
      <t xml:space="preserve">È fatto divieto assoluto di estrapolare, riprodurre, copiare o riadattare l'impostazione logico-strutturale, le tabelle di quadratura e le formule di questo applicativo. L'esclusiva architettura di questo lavoro non può in alcun modo essere "clonata" o modificata per creare modelli derivati o file fotocopia, né per gestire questo stesso progetto (POC) in contesti terzi, né per essere riapplicata alla gestione economica e amministrativa di altri progetti o bandi (quali, a titolo esemplificativo, PON, PNRR, PN, POC, ecc.).
</t>
    </r>
    <r>
      <rPr>
        <b/>
        <i/>
        <sz val="12"/>
        <color theme="1"/>
        <rFont val="Aptos Narrow"/>
        <family val="2"/>
        <scheme val="minor"/>
      </rPr>
      <t>Modifica e Reverse Engineering:</t>
    </r>
    <r>
      <rPr>
        <i/>
        <sz val="12"/>
        <color theme="1"/>
        <rFont val="Aptos Narrow"/>
        <family val="2"/>
        <scheme val="minor"/>
      </rPr>
      <t xml:space="preserve"> È vietato decodificare, alterare, sbloccare le celle protette, estrarre o copiare le formule di calcolo per ricreare opere derivate o applicativi concorrenti.
</t>
    </r>
    <r>
      <rPr>
        <b/>
        <i/>
        <sz val="12"/>
        <color theme="1"/>
        <rFont val="Aptos Narrow"/>
        <family val="2"/>
        <scheme val="minor"/>
      </rPr>
      <t xml:space="preserve">Utilizzo Commerciale e Consulenziale: </t>
    </r>
    <r>
      <rPr>
        <i/>
        <sz val="12"/>
        <color theme="1"/>
        <rFont val="Aptos Narrow"/>
        <family val="2"/>
        <scheme val="minor"/>
      </rPr>
      <t xml:space="preserve">È fatto divieto assoluto di utilizzare il file (o parti di esso) per erogare servizi di consulenza a pagamento, per finalità di lucro, rivendita o promozione commerciale.
</t>
    </r>
    <r>
      <rPr>
        <b/>
        <i/>
        <sz val="12"/>
        <color theme="1"/>
        <rFont val="Aptos Narrow"/>
        <family val="2"/>
        <scheme val="minor"/>
      </rPr>
      <t xml:space="preserve">Riproduzione e Diffusione Condivisa: </t>
    </r>
    <r>
      <rPr>
        <i/>
        <sz val="12"/>
        <color theme="1"/>
        <rFont val="Aptos Narrow"/>
        <family val="2"/>
        <scheme val="minor"/>
      </rPr>
      <t xml:space="preserve">È vietato pubblicare, caricare su cloud pubblici, distribuire via e-mail a soggetti esterni agli Istituti scolastici, o condividere il file su siti web, forum, gruppi social o portali di privati.
</t>
    </r>
    <r>
      <rPr>
        <b/>
        <i/>
        <sz val="12"/>
        <color theme="1"/>
        <rFont val="Aptos Narrow"/>
        <family val="2"/>
        <scheme val="minor"/>
      </rPr>
      <t>Sfruttamento Formativo:</t>
    </r>
    <r>
      <rPr>
        <i/>
        <sz val="12"/>
        <color theme="1"/>
        <rFont val="Aptos Narrow"/>
        <family val="2"/>
        <scheme val="minor"/>
      </rPr>
      <t xml:space="preserve"> È vietato acquisire screenshot, estrapolare tabelle o utilizzare il file come materiale didattico all'interno di corsi di formazione, webinar, master o slide (sia gratuiti che a pagamento) senza autorizzazione scritta dell'autore.
</t>
    </r>
    <r>
      <rPr>
        <b/>
        <i/>
        <sz val="12"/>
        <color theme="1"/>
        <rFont val="Aptos Narrow"/>
        <family val="2"/>
        <scheme val="minor"/>
      </rPr>
      <t>Rimozione dei Crediti:</t>
    </r>
    <r>
      <rPr>
        <i/>
        <sz val="12"/>
        <color theme="1"/>
        <rFont val="Aptos Narrow"/>
        <family val="2"/>
        <scheme val="minor"/>
      </rPr>
      <t xml:space="preserve"> È vietato cancellare, oscurare o alterare in alcun modo il nome dell'autore, i riferimenti di copyright e la presente licenza EULA.</t>
    </r>
  </si>
  <si>
    <r>
      <rPr>
        <b/>
        <sz val="7.5"/>
        <rFont val="Arial"/>
        <family val="2"/>
      </rPr>
      <t>Posizione</t>
    </r>
  </si>
  <si>
    <r>
      <rPr>
        <b/>
        <sz val="7.5"/>
        <rFont val="Arial"/>
        <family val="2"/>
      </rPr>
      <t>Punteggio</t>
    </r>
  </si>
  <si>
    <r>
      <rPr>
        <b/>
        <sz val="7.5"/>
        <rFont val="Arial"/>
        <family val="2"/>
      </rPr>
      <t>Beneficiario</t>
    </r>
  </si>
  <si>
    <r>
      <rPr>
        <b/>
        <sz val="7.5"/>
        <rFont val="Arial"/>
        <family val="2"/>
      </rPr>
      <t>Tipologia</t>
    </r>
  </si>
  <si>
    <r>
      <rPr>
        <b/>
        <sz val="7.5"/>
        <rFont val="Arial"/>
        <family val="2"/>
      </rPr>
      <t>Denominazione</t>
    </r>
  </si>
  <si>
    <r>
      <rPr>
        <b/>
        <sz val="7.5"/>
        <rFont val="Arial"/>
        <family val="2"/>
      </rPr>
      <t>Piano</t>
    </r>
  </si>
  <si>
    <r>
      <rPr>
        <b/>
        <sz val="7.5"/>
        <rFont val="Arial"/>
        <family val="2"/>
      </rPr>
      <t>CUP</t>
    </r>
  </si>
  <si>
    <r>
      <rPr>
        <b/>
        <sz val="7.5"/>
        <rFont val="Arial"/>
        <family val="2"/>
      </rPr>
      <t>Stato</t>
    </r>
  </si>
  <si>
    <r>
      <rPr>
        <b/>
        <sz val="7.5"/>
        <rFont val="Arial"/>
        <family val="2"/>
      </rPr>
      <t>Imp. Richiesto</t>
    </r>
  </si>
  <si>
    <r>
      <rPr>
        <sz val="7.5"/>
        <rFont val="Microsoft Sans Serif"/>
        <family val="2"/>
      </rPr>
      <t xml:space="preserve">Secondo Ciclo - IST
</t>
    </r>
    <r>
      <rPr>
        <sz val="7.5"/>
        <rFont val="Microsoft Sans Serif"/>
        <family val="2"/>
      </rPr>
      <t>ITUTO TECNICO COMMERCIALE</t>
    </r>
  </si>
  <si>
    <r>
      <rPr>
        <sz val="7.5"/>
        <rFont val="Microsoft Sans Serif"/>
        <family val="2"/>
      </rPr>
      <t>ISTITUTO MECENATE</t>
    </r>
  </si>
  <si>
    <r>
      <rPr>
        <sz val="7.5"/>
        <rFont val="Microsoft Sans Serif"/>
        <family val="2"/>
      </rPr>
      <t>C24D25001300001</t>
    </r>
  </si>
  <si>
    <r>
      <rPr>
        <sz val="7.5"/>
        <rFont val="Microsoft Sans Serif"/>
        <family val="2"/>
      </rPr>
      <t>Riserva</t>
    </r>
  </si>
  <si>
    <r>
      <rPr>
        <b/>
        <sz val="9"/>
        <rFont val="Arial"/>
        <family val="2"/>
      </rPr>
      <t>ABRUZZO</t>
    </r>
  </si>
  <si>
    <r>
      <rPr>
        <sz val="7.5"/>
        <rFont val="Microsoft Sans Serif"/>
        <family val="2"/>
      </rPr>
      <t>TEIS01100D</t>
    </r>
  </si>
  <si>
    <r>
      <rPr>
        <sz val="7.5"/>
        <rFont val="Microsoft Sans Serif"/>
        <family val="2"/>
      </rPr>
      <t>Secondo Ciclo - ISTITUTO SUPERIORE</t>
    </r>
  </si>
  <si>
    <r>
      <rPr>
        <sz val="7.5"/>
        <rFont val="Microsoft Sans Serif"/>
        <family val="2"/>
      </rPr>
      <t>I.I.S. CROCETTI V. CERULLI</t>
    </r>
  </si>
  <si>
    <r>
      <rPr>
        <sz val="7.5"/>
        <rFont val="Microsoft Sans Serif"/>
        <family val="2"/>
      </rPr>
      <t>E64D25001980001</t>
    </r>
  </si>
  <si>
    <r>
      <rPr>
        <sz val="7.5"/>
        <rFont val="Microsoft Sans Serif"/>
        <family val="2"/>
      </rPr>
      <t>Approvato</t>
    </r>
  </si>
  <si>
    <r>
      <rPr>
        <sz val="7.5"/>
        <rFont val="Microsoft Sans Serif"/>
        <family val="2"/>
      </rPr>
      <t>AQIS01400C</t>
    </r>
  </si>
  <si>
    <r>
      <rPr>
        <sz val="7.5"/>
        <rFont val="Microsoft Sans Serif"/>
        <family val="2"/>
      </rPr>
      <t>ISTITUTO SUPERIORE ETTORE MAJORANA</t>
    </r>
  </si>
  <si>
    <r>
      <rPr>
        <sz val="7.5"/>
        <rFont val="Microsoft Sans Serif"/>
        <family val="2"/>
      </rPr>
      <t>F34D25001690001</t>
    </r>
  </si>
  <si>
    <r>
      <rPr>
        <sz val="7.5"/>
        <rFont val="Microsoft Sans Serif"/>
        <family val="2"/>
      </rPr>
      <t>PETD03000D</t>
    </r>
  </si>
  <si>
    <r>
      <rPr>
        <sz val="7.5"/>
        <rFont val="Microsoft Sans Serif"/>
        <family val="2"/>
      </rPr>
      <t>Secondo Ciclo - ISTITUTO TECNICO COMMERCIALE</t>
    </r>
  </si>
  <si>
    <r>
      <rPr>
        <sz val="7.5"/>
        <rFont val="Microsoft Sans Serif"/>
        <family val="2"/>
      </rPr>
      <t>ITC-ITT-ITG "G. MARCONI" - PENNE</t>
    </r>
  </si>
  <si>
    <r>
      <rPr>
        <sz val="7.5"/>
        <rFont val="Microsoft Sans Serif"/>
        <family val="2"/>
      </rPr>
      <t>E14D25003190001</t>
    </r>
  </si>
  <si>
    <r>
      <rPr>
        <sz val="7.5"/>
        <rFont val="Microsoft Sans Serif"/>
        <family val="2"/>
      </rPr>
      <t>TEIS014001</t>
    </r>
  </si>
  <si>
    <r>
      <rPr>
        <sz val="7.5"/>
        <rFont val="Microsoft Sans Serif"/>
        <family val="2"/>
      </rPr>
      <t>I.I.S. "ADONE ZOLI" - ATRI</t>
    </r>
  </si>
  <si>
    <r>
      <rPr>
        <sz val="7.5"/>
        <rFont val="Microsoft Sans Serif"/>
        <family val="2"/>
      </rPr>
      <t>F34D25001710001</t>
    </r>
  </si>
  <si>
    <r>
      <rPr>
        <sz val="7.5"/>
        <rFont val="Microsoft Sans Serif"/>
        <family val="2"/>
      </rPr>
      <t>CHIS01600D</t>
    </r>
  </si>
  <si>
    <r>
      <rPr>
        <sz val="7.5"/>
        <rFont val="Microsoft Sans Serif"/>
        <family val="2"/>
      </rPr>
      <t>U.POMILIO-GALIANI-DE STERLICH</t>
    </r>
  </si>
  <si>
    <r>
      <rPr>
        <sz val="7.5"/>
        <rFont val="Microsoft Sans Serif"/>
        <family val="2"/>
      </rPr>
      <t>I74D25001560001</t>
    </r>
  </si>
  <si>
    <r>
      <rPr>
        <sz val="7.5"/>
        <rFont val="Microsoft Sans Serif"/>
        <family val="2"/>
      </rPr>
      <t>CHRH01000N</t>
    </r>
  </si>
  <si>
    <r>
      <rPr>
        <sz val="7.5"/>
        <rFont val="Microsoft Sans Serif"/>
        <family val="2"/>
      </rPr>
      <t>Secondo Ciclo - IST PROF ALBERGHIERO</t>
    </r>
  </si>
  <si>
    <r>
      <rPr>
        <sz val="7.5"/>
        <rFont val="Microsoft Sans Serif"/>
        <family val="2"/>
      </rPr>
      <t>IPSSAR G. MARCHITELLI - VILLA S.M.</t>
    </r>
  </si>
  <si>
    <r>
      <rPr>
        <sz val="7.5"/>
        <rFont val="Microsoft Sans Serif"/>
        <family val="2"/>
      </rPr>
      <t>F64D25001570001</t>
    </r>
  </si>
  <si>
    <r>
      <rPr>
        <sz val="7.5"/>
        <rFont val="Microsoft Sans Serif"/>
        <family val="2"/>
      </rPr>
      <t>TEIS00900D</t>
    </r>
  </si>
  <si>
    <r>
      <rPr>
        <sz val="7.5"/>
        <rFont val="Microsoft Sans Serif"/>
        <family val="2"/>
      </rPr>
      <t>IIS ALESSANDRINI-MARINO- PASCAL-COMI-FORT</t>
    </r>
  </si>
  <si>
    <r>
      <rPr>
        <sz val="7.5"/>
        <rFont val="Microsoft Sans Serif"/>
        <family val="2"/>
      </rPr>
      <t>H44D25001580001</t>
    </r>
  </si>
  <si>
    <r>
      <rPr>
        <sz val="7.5"/>
        <rFont val="Microsoft Sans Serif"/>
        <family val="2"/>
      </rPr>
      <t>TEIS00800N</t>
    </r>
  </si>
  <si>
    <r>
      <rPr>
        <sz val="7.5"/>
        <rFont val="Microsoft Sans Serif"/>
        <family val="2"/>
      </rPr>
      <t>I.I.S. "DI POPPA - ROZZI"</t>
    </r>
  </si>
  <si>
    <r>
      <rPr>
        <sz val="7.5"/>
        <rFont val="Microsoft Sans Serif"/>
        <family val="2"/>
      </rPr>
      <t>I44D25001730001</t>
    </r>
  </si>
  <si>
    <r>
      <rPr>
        <sz val="7.5"/>
        <rFont val="Microsoft Sans Serif"/>
        <family val="2"/>
      </rPr>
      <t>CHIS018005</t>
    </r>
  </si>
  <si>
    <r>
      <rPr>
        <sz val="7.5"/>
        <rFont val="Microsoft Sans Serif"/>
        <family val="2"/>
      </rPr>
      <t>IIS ACCIAIUOLI-EINAUDI  ORTONA</t>
    </r>
  </si>
  <si>
    <r>
      <rPr>
        <sz val="7.5"/>
        <rFont val="Microsoft Sans Serif"/>
        <family val="2"/>
      </rPr>
      <t>J74D25001680001</t>
    </r>
  </si>
  <si>
    <r>
      <rPr>
        <sz val="7.5"/>
        <rFont val="Microsoft Sans Serif"/>
        <family val="2"/>
      </rPr>
      <t>TEIS00100V</t>
    </r>
  </si>
  <si>
    <r>
      <rPr>
        <sz val="7.5"/>
        <rFont val="Microsoft Sans Serif"/>
        <family val="2"/>
      </rPr>
      <t>IIS NERETO</t>
    </r>
  </si>
  <si>
    <r>
      <rPr>
        <sz val="7.5"/>
        <rFont val="Microsoft Sans Serif"/>
        <family val="2"/>
      </rPr>
      <t>D34D25004010001</t>
    </r>
  </si>
  <si>
    <r>
      <rPr>
        <sz val="7.5"/>
        <rFont val="Microsoft Sans Serif"/>
        <family val="2"/>
      </rPr>
      <t>CHIS012006</t>
    </r>
  </si>
  <si>
    <r>
      <rPr>
        <sz val="7.5"/>
        <rFont val="Microsoft Sans Serif"/>
        <family val="2"/>
      </rPr>
      <t>I.I.S  L. SAVOIA - CHIETI</t>
    </r>
  </si>
  <si>
    <r>
      <rPr>
        <sz val="7.5"/>
        <rFont val="Microsoft Sans Serif"/>
        <family val="2"/>
      </rPr>
      <t>C74D25001780001</t>
    </r>
  </si>
  <si>
    <r>
      <rPr>
        <sz val="7.5"/>
        <rFont val="Microsoft Sans Serif"/>
        <family val="2"/>
      </rPr>
      <t>CHIS00300B</t>
    </r>
  </si>
  <si>
    <r>
      <rPr>
        <sz val="7.5"/>
        <rFont val="Microsoft Sans Serif"/>
        <family val="2"/>
      </rPr>
      <t>I.I.S. ALGERI MARINO -   CASOLI</t>
    </r>
  </si>
  <si>
    <r>
      <rPr>
        <sz val="7.5"/>
        <rFont val="Microsoft Sans Serif"/>
        <family val="2"/>
      </rPr>
      <t>E24D25001350001</t>
    </r>
  </si>
  <si>
    <r>
      <rPr>
        <sz val="7.5"/>
        <rFont val="Microsoft Sans Serif"/>
        <family val="2"/>
      </rPr>
      <t>CHIC824008</t>
    </r>
  </si>
  <si>
    <r>
      <rPr>
        <sz val="7.5"/>
        <rFont val="Microsoft Sans Serif"/>
        <family val="2"/>
      </rPr>
      <t>Primo Ciclo - ISTITUTO COMPRENSIVO</t>
    </r>
  </si>
  <si>
    <r>
      <rPr>
        <sz val="7.5"/>
        <rFont val="Microsoft Sans Serif"/>
        <family val="2"/>
      </rPr>
      <t>I.O. "COSIMO RIDOLFI"</t>
    </r>
  </si>
  <si>
    <r>
      <rPr>
        <sz val="7.5"/>
        <rFont val="Microsoft Sans Serif"/>
        <family val="2"/>
      </rPr>
      <t>C94D25001550001</t>
    </r>
  </si>
  <si>
    <r>
      <rPr>
        <sz val="7.5"/>
        <rFont val="Microsoft Sans Serif"/>
        <family val="2"/>
      </rPr>
      <t>PERI03000V</t>
    </r>
  </si>
  <si>
    <r>
      <rPr>
        <sz val="7.5"/>
        <rFont val="Microsoft Sans Serif"/>
        <family val="2"/>
      </rPr>
      <t>Secondo Ciclo - IST PROF INDUSTRIA E ARTIGIANATO</t>
    </r>
  </si>
  <si>
    <r>
      <rPr>
        <sz val="7.5"/>
        <rFont val="Microsoft Sans Serif"/>
        <family val="2"/>
      </rPr>
      <t>IPSIA "DI MARZIO-MICHETTI" PESCARA</t>
    </r>
  </si>
  <si>
    <r>
      <rPr>
        <sz val="7.5"/>
        <rFont val="Microsoft Sans Serif"/>
        <family val="2"/>
      </rPr>
      <t>E24D25001190001</t>
    </r>
  </si>
  <si>
    <r>
      <rPr>
        <sz val="7.5"/>
        <rFont val="Microsoft Sans Serif"/>
        <family val="2"/>
      </rPr>
      <t>CHIS019001</t>
    </r>
  </si>
  <si>
    <r>
      <rPr>
        <sz val="7.5"/>
        <rFont val="Microsoft Sans Serif"/>
        <family val="2"/>
      </rPr>
      <t xml:space="preserve">Secondo Ciclo - ISTITUTO
</t>
    </r>
    <r>
      <rPr>
        <sz val="7.5"/>
        <rFont val="Microsoft Sans Serif"/>
        <family val="2"/>
      </rPr>
      <t>SUPERIORE</t>
    </r>
  </si>
  <si>
    <r>
      <rPr>
        <sz val="7.5"/>
        <rFont val="Microsoft Sans Serif"/>
        <family val="2"/>
      </rPr>
      <t xml:space="preserve">IIS "DE TITTA - FERMI" -
</t>
    </r>
    <r>
      <rPr>
        <sz val="7.5"/>
        <rFont val="Microsoft Sans Serif"/>
        <family val="2"/>
      </rPr>
      <t>LANCIANO</t>
    </r>
  </si>
  <si>
    <r>
      <rPr>
        <sz val="7.5"/>
        <rFont val="Microsoft Sans Serif"/>
        <family val="2"/>
      </rPr>
      <t>E44D25002550001</t>
    </r>
  </si>
  <si>
    <r>
      <rPr>
        <sz val="7.5"/>
        <rFont val="Microsoft Sans Serif"/>
        <family val="2"/>
      </rPr>
      <t>PETD07000X</t>
    </r>
  </si>
  <si>
    <r>
      <rPr>
        <sz val="7.5"/>
        <rFont val="Microsoft Sans Serif"/>
        <family val="2"/>
      </rPr>
      <t>ITC-ITT-ITG " ATERNO - MANTHONE' "PE</t>
    </r>
  </si>
  <si>
    <r>
      <rPr>
        <sz val="7.5"/>
        <rFont val="Microsoft Sans Serif"/>
        <family val="2"/>
      </rPr>
      <t>G24D25001940001</t>
    </r>
  </si>
  <si>
    <r>
      <rPr>
        <sz val="7.5"/>
        <rFont val="Microsoft Sans Serif"/>
        <family val="2"/>
      </rPr>
      <t>AQIS002006</t>
    </r>
  </si>
  <si>
    <r>
      <rPr>
        <sz val="7.5"/>
        <rFont val="Microsoft Sans Serif"/>
        <family val="2"/>
      </rPr>
      <t>ISTITUTO ISTRUZ. SUP."PATINI- LIBERATORE"</t>
    </r>
  </si>
  <si>
    <r>
      <rPr>
        <sz val="7.5"/>
        <rFont val="Microsoft Sans Serif"/>
        <family val="2"/>
      </rPr>
      <t>I74D25001420001</t>
    </r>
  </si>
  <si>
    <r>
      <rPr>
        <sz val="7.5"/>
        <rFont val="Microsoft Sans Serif"/>
        <family val="2"/>
      </rPr>
      <t>CHIS00700P</t>
    </r>
  </si>
  <si>
    <r>
      <rPr>
        <sz val="7.5"/>
        <rFont val="Microsoft Sans Serif"/>
        <family val="2"/>
      </rPr>
      <t>IST OMN. R. MATTIOLI- S.D'ACQUISTO</t>
    </r>
  </si>
  <si>
    <r>
      <rPr>
        <sz val="7.5"/>
        <rFont val="Microsoft Sans Serif"/>
        <family val="2"/>
      </rPr>
      <t>B54D25005060001</t>
    </r>
  </si>
  <si>
    <r>
      <rPr>
        <sz val="7.5"/>
        <rFont val="Microsoft Sans Serif"/>
        <family val="2"/>
      </rPr>
      <t>PEIS00600B</t>
    </r>
  </si>
  <si>
    <r>
      <rPr>
        <sz val="7.5"/>
        <rFont val="Microsoft Sans Serif"/>
        <family val="2"/>
      </rPr>
      <t>IIS  "A. VOLTA" PESCARA</t>
    </r>
  </si>
  <si>
    <r>
      <rPr>
        <sz val="7.5"/>
        <rFont val="Microsoft Sans Serif"/>
        <family val="2"/>
      </rPr>
      <t>I24D25001500001</t>
    </r>
  </si>
  <si>
    <r>
      <rPr>
        <sz val="7.5"/>
        <rFont val="Microsoft Sans Serif"/>
        <family val="2"/>
      </rPr>
      <t>PEIC81200E</t>
    </r>
  </si>
  <si>
    <r>
      <rPr>
        <sz val="7.5"/>
        <rFont val="Microsoft Sans Serif"/>
        <family val="2"/>
      </rPr>
      <t>I. OMNICOMPRENSIVO ALANNO</t>
    </r>
  </si>
  <si>
    <r>
      <rPr>
        <sz val="7.5"/>
        <rFont val="Microsoft Sans Serif"/>
        <family val="2"/>
      </rPr>
      <t>F34D25001600001</t>
    </r>
  </si>
  <si>
    <r>
      <rPr>
        <sz val="7.5"/>
        <rFont val="Microsoft Sans Serif"/>
        <family val="2"/>
      </rPr>
      <t>PEIS00300X</t>
    </r>
  </si>
  <si>
    <r>
      <rPr>
        <sz val="7.5"/>
        <rFont val="Microsoft Sans Serif"/>
        <family val="2"/>
      </rPr>
      <t>IIS "E.ALESSANDRINI" MONTESILVANO</t>
    </r>
  </si>
  <si>
    <r>
      <rPr>
        <sz val="7.5"/>
        <rFont val="Microsoft Sans Serif"/>
        <family val="2"/>
      </rPr>
      <t>B74D25001980001</t>
    </r>
  </si>
  <si>
    <r>
      <rPr>
        <sz val="7.5"/>
        <rFont val="Microsoft Sans Serif"/>
        <family val="2"/>
      </rPr>
      <t>CHIS01100A</t>
    </r>
  </si>
  <si>
    <r>
      <rPr>
        <sz val="7.5"/>
        <rFont val="Microsoft Sans Serif"/>
        <family val="2"/>
      </rPr>
      <t>I.I.S DA VINCI - DE GIORGIO LANCIANO</t>
    </r>
  </si>
  <si>
    <r>
      <rPr>
        <sz val="7.5"/>
        <rFont val="Microsoft Sans Serif"/>
        <family val="2"/>
      </rPr>
      <t>C44D25001810001</t>
    </r>
  </si>
  <si>
    <r>
      <rPr>
        <sz val="7.5"/>
        <rFont val="Microsoft Sans Serif"/>
        <family val="2"/>
      </rPr>
      <t>AQIS01700X</t>
    </r>
  </si>
  <si>
    <r>
      <rPr>
        <sz val="7.5"/>
        <rFont val="Microsoft Sans Serif"/>
        <family val="2"/>
      </rPr>
      <t>I.P.A.A.  SERPIERI</t>
    </r>
  </si>
  <si>
    <r>
      <rPr>
        <sz val="7.5"/>
        <rFont val="Microsoft Sans Serif"/>
        <family val="2"/>
      </rPr>
      <t>C14D25002110001</t>
    </r>
  </si>
  <si>
    <r>
      <rPr>
        <sz val="7.5"/>
        <rFont val="Microsoft Sans Serif"/>
        <family val="2"/>
      </rPr>
      <t>TEIS00400A</t>
    </r>
  </si>
  <si>
    <r>
      <rPr>
        <sz val="7.5"/>
        <rFont val="Microsoft Sans Serif"/>
        <family val="2"/>
      </rPr>
      <t>IST.ST. D'ISTR.SUP. V.MORETTI</t>
    </r>
  </si>
  <si>
    <r>
      <rPr>
        <sz val="7.5"/>
        <rFont val="Microsoft Sans Serif"/>
        <family val="2"/>
      </rPr>
      <t>D94D25001890001</t>
    </r>
  </si>
  <si>
    <r>
      <rPr>
        <sz val="7.5"/>
        <rFont val="Microsoft Sans Serif"/>
        <family val="2"/>
      </rPr>
      <t>CHIS013002</t>
    </r>
  </si>
  <si>
    <r>
      <rPr>
        <sz val="7.5"/>
        <rFont val="Microsoft Sans Serif"/>
        <family val="2"/>
      </rPr>
      <t>IIS MATTEI - VASTO</t>
    </r>
  </si>
  <si>
    <r>
      <rPr>
        <sz val="7.5"/>
        <rFont val="Microsoft Sans Serif"/>
        <family val="2"/>
      </rPr>
      <t>G34D25002900001</t>
    </r>
  </si>
  <si>
    <r>
      <rPr>
        <sz val="7.5"/>
        <rFont val="Microsoft Sans Serif"/>
        <family val="2"/>
      </rPr>
      <t>CHIC818001</t>
    </r>
  </si>
  <si>
    <r>
      <rPr>
        <sz val="7.5"/>
        <rFont val="Microsoft Sans Serif"/>
        <family val="2"/>
      </rPr>
      <t>I.OMNICOMPR."CIAMPOLI- SPAVENTA"</t>
    </r>
  </si>
  <si>
    <r>
      <rPr>
        <sz val="7.5"/>
        <rFont val="Microsoft Sans Serif"/>
        <family val="2"/>
      </rPr>
      <t>I84D25001410001</t>
    </r>
  </si>
  <si>
    <r>
      <rPr>
        <sz val="7.5"/>
        <rFont val="Microsoft Sans Serif"/>
        <family val="2"/>
      </rPr>
      <t>AQIS01900G</t>
    </r>
  </si>
  <si>
    <r>
      <rPr>
        <sz val="7.5"/>
        <rFont val="Microsoft Sans Serif"/>
        <family val="2"/>
      </rPr>
      <t>I.I.S. "E. FERMI"</t>
    </r>
  </si>
  <si>
    <r>
      <rPr>
        <sz val="7.5"/>
        <rFont val="Microsoft Sans Serif"/>
        <family val="2"/>
      </rPr>
      <t>J54D25006780001</t>
    </r>
  </si>
  <si>
    <r>
      <rPr>
        <sz val="7.5"/>
        <rFont val="Microsoft Sans Serif"/>
        <family val="2"/>
      </rPr>
      <t>AQIS016004</t>
    </r>
  </si>
  <si>
    <r>
      <rPr>
        <sz val="7.5"/>
        <rFont val="Microsoft Sans Serif"/>
        <family val="2"/>
      </rPr>
      <t>ISTITUTO SUPERIORE "AMEDEO D AOSTA"</t>
    </r>
  </si>
  <si>
    <r>
      <rPr>
        <sz val="7.5"/>
        <rFont val="Microsoft Sans Serif"/>
        <family val="2"/>
      </rPr>
      <t>I14D25001310001</t>
    </r>
  </si>
  <si>
    <r>
      <rPr>
        <sz val="7.5"/>
        <rFont val="Microsoft Sans Serif"/>
        <family val="2"/>
      </rPr>
      <t>CHMM062004</t>
    </r>
  </si>
  <si>
    <r>
      <rPr>
        <sz val="7.5"/>
        <rFont val="Microsoft Sans Serif"/>
        <family val="2"/>
      </rPr>
      <t>Primo Ciclo - SCUOLA SECONDARIA DI PRIMO GRADO</t>
    </r>
  </si>
  <si>
    <r>
      <rPr>
        <sz val="7.5"/>
        <rFont val="Microsoft Sans Serif"/>
        <family val="2"/>
      </rPr>
      <t>I.O.DA GUARDIAGRELE-DELLA PORTA</t>
    </r>
  </si>
  <si>
    <r>
      <rPr>
        <sz val="7.5"/>
        <rFont val="Microsoft Sans Serif"/>
        <family val="2"/>
      </rPr>
      <t>B14D25002130001</t>
    </r>
  </si>
  <si>
    <r>
      <rPr>
        <sz val="7.5"/>
        <rFont val="Microsoft Sans Serif"/>
        <family val="2"/>
      </rPr>
      <t>PERH010006</t>
    </r>
  </si>
  <si>
    <r>
      <rPr>
        <sz val="7.5"/>
        <rFont val="Microsoft Sans Serif"/>
        <family val="2"/>
      </rPr>
      <t>IPSSEOA "FILIPPO DE CECCO" PESCARA</t>
    </r>
  </si>
  <si>
    <r>
      <rPr>
        <sz val="7.5"/>
        <rFont val="Microsoft Sans Serif"/>
        <family val="2"/>
      </rPr>
      <t>D24D25002050001</t>
    </r>
  </si>
  <si>
    <r>
      <rPr>
        <sz val="7.5"/>
        <rFont val="Microsoft Sans Serif"/>
        <family val="2"/>
      </rPr>
      <t>AQIS01300L</t>
    </r>
  </si>
  <si>
    <r>
      <rPr>
        <sz val="7.5"/>
        <rFont val="Microsoft Sans Serif"/>
        <family val="2"/>
      </rPr>
      <t>IIS G.GALILEI-BELLISARIO</t>
    </r>
  </si>
  <si>
    <r>
      <rPr>
        <sz val="7.5"/>
        <rFont val="Microsoft Sans Serif"/>
        <family val="2"/>
      </rPr>
      <t>I34D25002260001</t>
    </r>
  </si>
  <si>
    <t>CSTN015007</t>
  </si>
  <si>
    <t>Secondo Ciclo - ISTITUTO 
TECNICO PER IL TURISMO</t>
  </si>
  <si>
    <t>IST.TEC. PER IL TURISMO -
COOPERATIVA TORRENAVE</t>
  </si>
  <si>
    <t>G44D25003090001</t>
  </si>
  <si>
    <t>Riserva</t>
  </si>
  <si>
    <t>201.000,00 €</t>
  </si>
  <si>
    <t>CALABRIA</t>
  </si>
  <si>
    <t>CSRFQA500F</t>
  </si>
  <si>
    <t>Secondo Ciclo - IST PROF PER I
SERVIZI SOCIALI</t>
  </si>
  <si>
    <t>ANTONIO GABRIELE</t>
  </si>
  <si>
    <t>D44D25002040001</t>
  </si>
  <si>
    <t/>
  </si>
  <si>
    <r>
      <rPr>
        <sz val="7.5"/>
        <rFont val="Microsoft Sans Serif"/>
        <family val="2"/>
      </rPr>
      <t>NARH9B500E</t>
    </r>
  </si>
  <si>
    <r>
      <rPr>
        <sz val="7.5"/>
        <rFont val="Microsoft Sans Serif"/>
        <family val="2"/>
      </rPr>
      <t>SAN GIORGIO</t>
    </r>
  </si>
  <si>
    <r>
      <rPr>
        <sz val="7.5"/>
        <rFont val="Microsoft Sans Serif"/>
        <family val="2"/>
      </rPr>
      <t>H24D25001520001</t>
    </r>
  </si>
  <si>
    <r>
      <rPr>
        <b/>
        <sz val="9"/>
        <rFont val="Arial"/>
        <family val="2"/>
      </rPr>
      <t>CAMPANIA</t>
    </r>
  </si>
  <si>
    <r>
      <rPr>
        <sz val="7.5"/>
        <rFont val="Microsoft Sans Serif"/>
        <family val="2"/>
      </rPr>
      <t>SATFU9500P</t>
    </r>
  </si>
  <si>
    <r>
      <rPr>
        <sz val="7.5"/>
        <rFont val="Microsoft Sans Serif"/>
        <family val="2"/>
      </rPr>
      <t>Secondo Ciclo - ISTITUTO TECNICO INDUSTRIALE</t>
    </r>
  </si>
  <si>
    <r>
      <rPr>
        <sz val="7.5"/>
        <rFont val="Microsoft Sans Serif"/>
        <family val="2"/>
      </rPr>
      <t>"A.MEUCCI" IST. TECNICO SETT. TECNOLOGICO IND. INFORM. E</t>
    </r>
  </si>
  <si>
    <r>
      <rPr>
        <sz val="7.5"/>
        <rFont val="Microsoft Sans Serif"/>
        <family val="2"/>
      </rPr>
      <t>I54D25004710001</t>
    </r>
  </si>
  <si>
    <r>
      <rPr>
        <sz val="7.5"/>
        <rFont val="Microsoft Sans Serif"/>
        <family val="2"/>
      </rPr>
      <t>CERHFI5007</t>
    </r>
  </si>
  <si>
    <r>
      <rPr>
        <sz val="7.5"/>
        <rFont val="Microsoft Sans Serif"/>
        <family val="2"/>
      </rPr>
      <t>L. VERONELLI</t>
    </r>
  </si>
  <si>
    <r>
      <rPr>
        <sz val="7.5"/>
        <rFont val="Microsoft Sans Serif"/>
        <family val="2"/>
      </rPr>
      <t>I34D25001960001</t>
    </r>
  </si>
  <si>
    <r>
      <rPr>
        <sz val="7.5"/>
        <rFont val="Microsoft Sans Serif"/>
        <family val="2"/>
      </rPr>
      <t>NARH105008</t>
    </r>
  </si>
  <si>
    <r>
      <rPr>
        <sz val="7.5"/>
        <rFont val="Microsoft Sans Serif"/>
        <family val="2"/>
      </rPr>
      <t>MARIA MONTESSORI</t>
    </r>
  </si>
  <si>
    <r>
      <rPr>
        <sz val="7.5"/>
        <rFont val="Microsoft Sans Serif"/>
        <family val="2"/>
      </rPr>
      <t>E94D25002680001</t>
    </r>
  </si>
  <si>
    <r>
      <rPr>
        <sz val="7.5"/>
        <rFont val="Microsoft Sans Serif"/>
        <family val="2"/>
      </rPr>
      <t>NATD27500D</t>
    </r>
  </si>
  <si>
    <r>
      <rPr>
        <sz val="7.5"/>
        <rFont val="Microsoft Sans Serif"/>
        <family val="2"/>
      </rPr>
      <t>CENTRO SCOLASTICO DANTE ALIGHIERI</t>
    </r>
  </si>
  <si>
    <r>
      <rPr>
        <sz val="7.5"/>
        <rFont val="Microsoft Sans Serif"/>
        <family val="2"/>
      </rPr>
      <t>D24D25002480001</t>
    </r>
  </si>
  <si>
    <r>
      <rPr>
        <sz val="7.5"/>
        <rFont val="Microsoft Sans Serif"/>
        <family val="2"/>
      </rPr>
      <t>SATL09500T</t>
    </r>
  </si>
  <si>
    <r>
      <rPr>
        <sz val="7.5"/>
        <rFont val="Microsoft Sans Serif"/>
        <family val="2"/>
      </rPr>
      <t>Secondo Ciclo - ISTITUTO TECNICO PER GEOMETRI</t>
    </r>
  </si>
  <si>
    <r>
      <rPr>
        <sz val="7.5"/>
        <rFont val="Microsoft Sans Serif"/>
        <family val="2"/>
      </rPr>
      <t>GIOVANNI PAOLO II</t>
    </r>
  </si>
  <si>
    <r>
      <rPr>
        <sz val="7.5"/>
        <rFont val="Microsoft Sans Serif"/>
        <family val="2"/>
      </rPr>
      <t>I14D25001610001</t>
    </r>
  </si>
  <si>
    <r>
      <rPr>
        <sz val="7.5"/>
        <rFont val="Microsoft Sans Serif"/>
        <family val="2"/>
      </rPr>
      <t>SATFVU500C</t>
    </r>
  </si>
  <si>
    <r>
      <rPr>
        <sz val="7.5"/>
        <rFont val="Microsoft Sans Serif"/>
        <family val="2"/>
      </rPr>
      <t xml:space="preserve">"GIACOMO LEOPARDI" IT Sett.
</t>
    </r>
    <r>
      <rPr>
        <sz val="7.5"/>
        <rFont val="Microsoft Sans Serif"/>
        <family val="2"/>
      </rPr>
      <t>Tecnol. ind. Infor. e Telecom. art.</t>
    </r>
  </si>
  <si>
    <r>
      <rPr>
        <sz val="7.5"/>
        <rFont val="Microsoft Sans Serif"/>
        <family val="2"/>
      </rPr>
      <t>H21I25000180006</t>
    </r>
  </si>
  <si>
    <r>
      <rPr>
        <sz val="7.5"/>
        <rFont val="Microsoft Sans Serif"/>
        <family val="2"/>
      </rPr>
      <t>SATD30500E</t>
    </r>
  </si>
  <si>
    <r>
      <rPr>
        <sz val="7.5"/>
        <rFont val="Microsoft Sans Serif"/>
        <family val="2"/>
      </rPr>
      <t xml:space="preserve">F. DE ANDRE' AFM- AFM, SIA
</t>
    </r>
    <r>
      <rPr>
        <sz val="7.5"/>
        <rFont val="Microsoft Sans Serif"/>
        <family val="2"/>
      </rPr>
      <t>(DEC. 18112.16/07/2020), RIM</t>
    </r>
  </si>
  <si>
    <r>
      <rPr>
        <sz val="7.5"/>
        <rFont val="Microsoft Sans Serif"/>
        <family val="2"/>
      </rPr>
      <t>J44D25001750001</t>
    </r>
  </si>
  <si>
    <r>
      <rPr>
        <sz val="7.5"/>
        <rFont val="Microsoft Sans Serif"/>
        <family val="2"/>
      </rPr>
      <t>NARF5I500H</t>
    </r>
  </si>
  <si>
    <r>
      <rPr>
        <sz val="7.5"/>
        <rFont val="Microsoft Sans Serif"/>
        <family val="2"/>
      </rPr>
      <t xml:space="preserve">Secondo Ciclo - IST PROF PER I
</t>
    </r>
    <r>
      <rPr>
        <sz val="7.5"/>
        <rFont val="Microsoft Sans Serif"/>
        <family val="2"/>
      </rPr>
      <t>SERVIZI SOCIALI</t>
    </r>
  </si>
  <si>
    <r>
      <rPr>
        <sz val="7.5"/>
        <rFont val="Microsoft Sans Serif"/>
        <family val="2"/>
      </rPr>
      <t xml:space="preserve">SANTA CROCE (SERVIZI SOCIO-
</t>
    </r>
    <r>
      <rPr>
        <sz val="7.5"/>
        <rFont val="Microsoft Sans Serif"/>
        <family val="2"/>
      </rPr>
      <t>SANITARI)</t>
    </r>
  </si>
  <si>
    <r>
      <rPr>
        <sz val="7.5"/>
        <rFont val="Microsoft Sans Serif"/>
        <family val="2"/>
      </rPr>
      <t>C14D25001820001</t>
    </r>
  </si>
  <si>
    <r>
      <rPr>
        <sz val="7.5"/>
        <rFont val="Microsoft Sans Serif"/>
        <family val="2"/>
      </rPr>
      <t>SARHTF500G</t>
    </r>
  </si>
  <si>
    <r>
      <rPr>
        <sz val="7.5"/>
        <rFont val="Microsoft Sans Serif"/>
        <family val="2"/>
      </rPr>
      <t>"Fondazione DORIA" IST. PROF. SETT. SERVIZI IND. SERV. PER</t>
    </r>
  </si>
  <si>
    <r>
      <rPr>
        <sz val="7.5"/>
        <rFont val="Microsoft Sans Serif"/>
        <family val="2"/>
      </rPr>
      <t>H44D25001800001</t>
    </r>
  </si>
  <si>
    <r>
      <rPr>
        <sz val="7.5"/>
        <rFont val="Microsoft Sans Serif"/>
        <family val="2"/>
      </rPr>
      <t>CETAVH500S</t>
    </r>
  </si>
  <si>
    <r>
      <rPr>
        <sz val="7.5"/>
        <rFont val="Microsoft Sans Serif"/>
        <family val="2"/>
      </rPr>
      <t>Secondo Ciclo - ISTITUTO TECNICO AGRARIO</t>
    </r>
  </si>
  <si>
    <r>
      <rPr>
        <sz val="7.5"/>
        <rFont val="Microsoft Sans Serif"/>
        <family val="2"/>
      </rPr>
      <t>ISTITUTO I CARISSIMI SRL</t>
    </r>
  </si>
  <si>
    <r>
      <rPr>
        <sz val="7.5"/>
        <rFont val="Microsoft Sans Serif"/>
        <family val="2"/>
      </rPr>
      <t>J94D25001450001</t>
    </r>
  </si>
  <si>
    <r>
      <rPr>
        <sz val="7.5"/>
        <rFont val="Microsoft Sans Serif"/>
        <family val="2"/>
      </rPr>
      <t>NATDNH500 U</t>
    </r>
  </si>
  <si>
    <r>
      <rPr>
        <sz val="7.5"/>
        <rFont val="Microsoft Sans Serif"/>
        <family val="2"/>
      </rPr>
      <t xml:space="preserve">NUOVO ISTITUTO PICASSO
</t>
    </r>
    <r>
      <rPr>
        <sz val="7.5"/>
        <rFont val="Microsoft Sans Serif"/>
        <family val="2"/>
      </rPr>
      <t>(estensione parità art. RIM)</t>
    </r>
  </si>
  <si>
    <r>
      <rPr>
        <sz val="7.5"/>
        <rFont val="Microsoft Sans Serif"/>
        <family val="2"/>
      </rPr>
      <t>B74D25002170001</t>
    </r>
  </si>
  <si>
    <r>
      <rPr>
        <sz val="7.5"/>
        <rFont val="Microsoft Sans Serif"/>
        <family val="2"/>
      </rPr>
      <t>CETB015007</t>
    </r>
  </si>
  <si>
    <r>
      <rPr>
        <sz val="7.5"/>
        <rFont val="Microsoft Sans Serif"/>
        <family val="2"/>
      </rPr>
      <t>Secondo Ciclo - ISTITUTO TECNICO AREONAUTICO</t>
    </r>
  </si>
  <si>
    <r>
      <rPr>
        <sz val="7.5"/>
        <rFont val="Microsoft Sans Serif"/>
        <family val="2"/>
      </rPr>
      <t>VILLAGGIO DEI RAGAZZI</t>
    </r>
  </si>
  <si>
    <r>
      <rPr>
        <sz val="7.5"/>
        <rFont val="Microsoft Sans Serif"/>
        <family val="2"/>
      </rPr>
      <t>B14D25001810001</t>
    </r>
  </si>
  <si>
    <r>
      <rPr>
        <sz val="7.5"/>
        <rFont val="Microsoft Sans Serif"/>
        <family val="2"/>
      </rPr>
      <t>AVTFV2500P</t>
    </r>
  </si>
  <si>
    <r>
      <rPr>
        <sz val="7.5"/>
        <rFont val="Microsoft Sans Serif"/>
        <family val="2"/>
      </rPr>
      <t>Bruno Amirante - Ist Tecnico-set Tecnologico-ind Meccanica</t>
    </r>
  </si>
  <si>
    <r>
      <rPr>
        <sz val="7.5"/>
        <rFont val="Microsoft Sans Serif"/>
        <family val="2"/>
      </rPr>
      <t>E34D25002650001</t>
    </r>
  </si>
  <si>
    <r>
      <rPr>
        <sz val="7.5"/>
        <rFont val="Microsoft Sans Serif"/>
        <family val="2"/>
      </rPr>
      <t>NATAU75000</t>
    </r>
  </si>
  <si>
    <r>
      <rPr>
        <sz val="7.5"/>
        <rFont val="Microsoft Sans Serif"/>
        <family val="2"/>
      </rPr>
      <t>PABLO NERUDA</t>
    </r>
  </si>
  <si>
    <r>
      <rPr>
        <sz val="7.5"/>
        <rFont val="Microsoft Sans Serif"/>
        <family val="2"/>
      </rPr>
      <t>C24D25001380001</t>
    </r>
  </si>
  <si>
    <r>
      <rPr>
        <sz val="7.5"/>
        <rFont val="Microsoft Sans Serif"/>
        <family val="2"/>
      </rPr>
      <t>NARHRH500 P</t>
    </r>
  </si>
  <si>
    <r>
      <rPr>
        <sz val="7.5"/>
        <rFont val="Microsoft Sans Serif"/>
        <family val="2"/>
      </rPr>
      <t>SAN MICHELE ARCANGELO</t>
    </r>
  </si>
  <si>
    <r>
      <rPr>
        <sz val="7.5"/>
        <rFont val="Microsoft Sans Serif"/>
        <family val="2"/>
      </rPr>
      <t>C44D25001510001</t>
    </r>
  </si>
  <si>
    <r>
      <rPr>
        <sz val="7.5"/>
        <rFont val="Microsoft Sans Serif"/>
        <family val="2"/>
      </rPr>
      <t>REVC01000A</t>
    </r>
  </si>
  <si>
    <r>
      <rPr>
        <sz val="7.5"/>
        <rFont val="Microsoft Sans Serif"/>
        <family val="2"/>
      </rPr>
      <t>Secondo Ciclo - CONVITTO NAZIONALE</t>
    </r>
  </si>
  <si>
    <r>
      <rPr>
        <sz val="7.5"/>
        <rFont val="Microsoft Sans Serif"/>
        <family val="2"/>
      </rPr>
      <t>R. CORSO</t>
    </r>
  </si>
  <si>
    <r>
      <rPr>
        <sz val="7.5"/>
        <rFont val="Microsoft Sans Serif"/>
        <family val="2"/>
      </rPr>
      <t>J44D25001820001</t>
    </r>
  </si>
  <si>
    <r>
      <rPr>
        <b/>
        <sz val="9"/>
        <rFont val="Arial"/>
        <family val="2"/>
      </rPr>
      <t>EMILIA ROMAGNA</t>
    </r>
  </si>
  <si>
    <r>
      <rPr>
        <sz val="7.5"/>
        <rFont val="Microsoft Sans Serif"/>
        <family val="2"/>
      </rPr>
      <t>PRRI010009</t>
    </r>
  </si>
  <si>
    <r>
      <rPr>
        <sz val="7.5"/>
        <rFont val="Microsoft Sans Serif"/>
        <family val="2"/>
      </rPr>
      <t>"PRIMO LEVI"</t>
    </r>
  </si>
  <si>
    <r>
      <rPr>
        <sz val="7.5"/>
        <rFont val="Microsoft Sans Serif"/>
        <family val="2"/>
      </rPr>
      <t>F94D25001750001</t>
    </r>
  </si>
  <si>
    <r>
      <rPr>
        <sz val="7.5"/>
        <rFont val="Microsoft Sans Serif"/>
        <family val="2"/>
      </rPr>
      <t>FEIS00100D</t>
    </r>
  </si>
  <si>
    <r>
      <rPr>
        <sz val="7.5"/>
        <rFont val="Microsoft Sans Serif"/>
        <family val="2"/>
      </rPr>
      <t>IST. ISTRUZ. SUP. 'RITA LEVI MONTALCINI'</t>
    </r>
  </si>
  <si>
    <r>
      <rPr>
        <sz val="7.5"/>
        <rFont val="Microsoft Sans Serif"/>
        <family val="2"/>
      </rPr>
      <t>J94D25001460001</t>
    </r>
  </si>
  <si>
    <r>
      <rPr>
        <sz val="7.5"/>
        <rFont val="Microsoft Sans Serif"/>
        <family val="2"/>
      </rPr>
      <t>BOIS02300G</t>
    </r>
  </si>
  <si>
    <r>
      <rPr>
        <sz val="7.5"/>
        <rFont val="Microsoft Sans Serif"/>
        <family val="2"/>
      </rPr>
      <t>IIS BELLUZZI-FIORAVANTI</t>
    </r>
  </si>
  <si>
    <r>
      <rPr>
        <sz val="7.5"/>
        <rFont val="Microsoft Sans Serif"/>
        <family val="2"/>
      </rPr>
      <t>J34D25002050001</t>
    </r>
  </si>
  <si>
    <r>
      <rPr>
        <sz val="7.5"/>
        <rFont val="Microsoft Sans Serif"/>
        <family val="2"/>
      </rPr>
      <t>RNRCCE500C</t>
    </r>
  </si>
  <si>
    <r>
      <rPr>
        <sz val="7.5"/>
        <rFont val="Microsoft Sans Serif"/>
        <family val="2"/>
      </rPr>
      <t xml:space="preserve">Secondo Ciclo - IST PROF PER I SERVIZI COMMERCIALI E
</t>
    </r>
    <r>
      <rPr>
        <sz val="7.5"/>
        <rFont val="Microsoft Sans Serif"/>
        <family val="2"/>
      </rPr>
      <t>TURISTICI</t>
    </r>
  </si>
  <si>
    <r>
      <rPr>
        <sz val="7.5"/>
        <rFont val="Microsoft Sans Serif"/>
        <family val="2"/>
      </rPr>
      <t xml:space="preserve">ISTRUZIONE PROFESSIONALE MAESTRE PIE - SERVIZI
</t>
    </r>
    <r>
      <rPr>
        <sz val="7.5"/>
        <rFont val="Microsoft Sans Serif"/>
        <family val="2"/>
      </rPr>
      <t>COMMERCIALI</t>
    </r>
  </si>
  <si>
    <r>
      <rPr>
        <sz val="7.5"/>
        <rFont val="Microsoft Sans Serif"/>
        <family val="2"/>
      </rPr>
      <t>H94D25001350001</t>
    </r>
  </si>
  <si>
    <r>
      <rPr>
        <sz val="7.5"/>
        <rFont val="Microsoft Sans Serif"/>
        <family val="2"/>
      </rPr>
      <t>BOIS01600C</t>
    </r>
  </si>
  <si>
    <r>
      <rPr>
        <sz val="7.5"/>
        <rFont val="Microsoft Sans Serif"/>
        <family val="2"/>
      </rPr>
      <t>I.I.S MANFREDI - TANARI</t>
    </r>
  </si>
  <si>
    <r>
      <rPr>
        <sz val="7.5"/>
        <rFont val="Microsoft Sans Serif"/>
        <family val="2"/>
      </rPr>
      <t>F34D25001570001</t>
    </r>
  </si>
  <si>
    <r>
      <rPr>
        <sz val="7.5"/>
        <rFont val="Microsoft Sans Serif"/>
        <family val="2"/>
      </rPr>
      <t>MORI02000L</t>
    </r>
  </si>
  <si>
    <r>
      <rPr>
        <sz val="7.5"/>
        <rFont val="Microsoft Sans Serif"/>
        <family val="2"/>
      </rPr>
      <t>FERMO CORNI</t>
    </r>
  </si>
  <si>
    <r>
      <rPr>
        <sz val="7.5"/>
        <rFont val="Microsoft Sans Serif"/>
        <family val="2"/>
      </rPr>
      <t>F94D25001500001</t>
    </r>
  </si>
  <si>
    <r>
      <rPr>
        <sz val="7.5"/>
        <rFont val="Microsoft Sans Serif"/>
        <family val="2"/>
      </rPr>
      <t>BOIS02400B</t>
    </r>
  </si>
  <si>
    <r>
      <rPr>
        <sz val="7.5"/>
        <rFont val="Microsoft Sans Serif"/>
        <family val="2"/>
      </rPr>
      <t>IIS MALPIGHI</t>
    </r>
  </si>
  <si>
    <r>
      <rPr>
        <sz val="7.5"/>
        <rFont val="Microsoft Sans Serif"/>
        <family val="2"/>
      </rPr>
      <t>H34D25001390001</t>
    </r>
  </si>
  <si>
    <r>
      <rPr>
        <sz val="7.5"/>
        <rFont val="Microsoft Sans Serif"/>
        <family val="2"/>
      </rPr>
      <t>BOIS02700V</t>
    </r>
  </si>
  <si>
    <r>
      <rPr>
        <sz val="7.5"/>
        <rFont val="Microsoft Sans Serif"/>
        <family val="2"/>
      </rPr>
      <t>I.I.S. CRESCENZI-PACINOTTI- SIRANI</t>
    </r>
  </si>
  <si>
    <r>
      <rPr>
        <sz val="7.5"/>
        <rFont val="Microsoft Sans Serif"/>
        <family val="2"/>
      </rPr>
      <t>H34D25001570001</t>
    </r>
  </si>
  <si>
    <r>
      <rPr>
        <sz val="7.5"/>
        <rFont val="Microsoft Sans Serif"/>
        <family val="2"/>
      </rPr>
      <t>PRIS00400B</t>
    </r>
  </si>
  <si>
    <r>
      <rPr>
        <sz val="7.5"/>
        <rFont val="Microsoft Sans Serif"/>
        <family val="2"/>
      </rPr>
      <t>IS "PIETRO GIORDANI"</t>
    </r>
  </si>
  <si>
    <r>
      <rPr>
        <sz val="7.5"/>
        <rFont val="Microsoft Sans Serif"/>
        <family val="2"/>
      </rPr>
      <t>F94D25001600001</t>
    </r>
  </si>
  <si>
    <r>
      <rPr>
        <sz val="7.5"/>
        <rFont val="Microsoft Sans Serif"/>
        <family val="2"/>
      </rPr>
      <t>FORF03000N</t>
    </r>
  </si>
  <si>
    <r>
      <rPr>
        <sz val="7.5"/>
        <rFont val="Microsoft Sans Serif"/>
        <family val="2"/>
      </rPr>
      <t>Secondo Ciclo - IST PROF PER I SERVIZI SOCIALI</t>
    </r>
  </si>
  <si>
    <r>
      <rPr>
        <sz val="7.5"/>
        <rFont val="Microsoft Sans Serif"/>
        <family val="2"/>
      </rPr>
      <t>I.P.S. "VERSARI/MACRELLI"</t>
    </r>
  </si>
  <si>
    <r>
      <rPr>
        <sz val="7.5"/>
        <rFont val="Microsoft Sans Serif"/>
        <family val="2"/>
      </rPr>
      <t>E14D25002820001</t>
    </r>
  </si>
  <si>
    <r>
      <rPr>
        <sz val="7.5"/>
        <rFont val="Microsoft Sans Serif"/>
        <family val="2"/>
      </rPr>
      <t>PCIS006006</t>
    </r>
  </si>
  <si>
    <r>
      <rPr>
        <sz val="7.5"/>
        <rFont val="Microsoft Sans Serif"/>
        <family val="2"/>
      </rPr>
      <t>IS GUGLIELMO MARCONI</t>
    </r>
  </si>
  <si>
    <r>
      <rPr>
        <sz val="7.5"/>
        <rFont val="Microsoft Sans Serif"/>
        <family val="2"/>
      </rPr>
      <t>D34D25003230001</t>
    </r>
  </si>
  <si>
    <r>
      <rPr>
        <sz val="7.5"/>
        <rFont val="Microsoft Sans Serif"/>
        <family val="2"/>
      </rPr>
      <t>RNTN01000Q</t>
    </r>
  </si>
  <si>
    <r>
      <rPr>
        <sz val="7.5"/>
        <rFont val="Microsoft Sans Serif"/>
        <family val="2"/>
      </rPr>
      <t>Secondo Ciclo - ISTITUTO TECNICO PER IL TURISMO</t>
    </r>
  </si>
  <si>
    <r>
      <rPr>
        <sz val="7.5"/>
        <rFont val="Microsoft Sans Serif"/>
        <family val="2"/>
      </rPr>
      <t>I.T.T. "M. POLO"</t>
    </r>
  </si>
  <si>
    <r>
      <rPr>
        <sz val="7.5"/>
        <rFont val="Microsoft Sans Serif"/>
        <family val="2"/>
      </rPr>
      <t>H94D25001230001</t>
    </r>
  </si>
  <si>
    <r>
      <rPr>
        <sz val="7.5"/>
        <rFont val="Microsoft Sans Serif"/>
        <family val="2"/>
      </rPr>
      <t>FEIS01300Q</t>
    </r>
  </si>
  <si>
    <r>
      <rPr>
        <sz val="7.5"/>
        <rFont val="Microsoft Sans Serif"/>
        <family val="2"/>
      </rPr>
      <t>IST. DI ISTRUZIONE SUPERIORE "L.EINAUDI"</t>
    </r>
  </si>
  <si>
    <r>
      <rPr>
        <sz val="7.5"/>
        <rFont val="Microsoft Sans Serif"/>
        <family val="2"/>
      </rPr>
      <t>D74D25002130001</t>
    </r>
  </si>
  <si>
    <r>
      <rPr>
        <sz val="7.5"/>
        <rFont val="Microsoft Sans Serif"/>
        <family val="2"/>
      </rPr>
      <t>REIS01100L</t>
    </r>
  </si>
  <si>
    <r>
      <rPr>
        <sz val="7.5"/>
        <rFont val="Microsoft Sans Serif"/>
        <family val="2"/>
      </rPr>
      <t>I.I.S.   "L.  NOBILI"</t>
    </r>
  </si>
  <si>
    <r>
      <rPr>
        <sz val="7.5"/>
        <rFont val="Microsoft Sans Serif"/>
        <family val="2"/>
      </rPr>
      <t>I84D25002030001</t>
    </r>
  </si>
  <si>
    <r>
      <rPr>
        <sz val="7.5"/>
        <rFont val="Microsoft Sans Serif"/>
        <family val="2"/>
      </rPr>
      <t>PRTD02000E</t>
    </r>
  </si>
  <si>
    <r>
      <rPr>
        <sz val="7.5"/>
        <rFont val="Microsoft Sans Serif"/>
        <family val="2"/>
      </rPr>
      <t>"MELLONI"</t>
    </r>
  </si>
  <si>
    <r>
      <rPr>
        <sz val="7.5"/>
        <rFont val="Microsoft Sans Serif"/>
        <family val="2"/>
      </rPr>
      <t>C94D25001770001</t>
    </r>
  </si>
  <si>
    <r>
      <rPr>
        <sz val="7.5"/>
        <rFont val="Microsoft Sans Serif"/>
        <family val="2"/>
      </rPr>
      <t>MOIS00600Q</t>
    </r>
  </si>
  <si>
    <r>
      <rPr>
        <sz val="7.5"/>
        <rFont val="Microsoft Sans Serif"/>
        <family val="2"/>
      </rPr>
      <t>GIUSEPPE LUOSI</t>
    </r>
  </si>
  <si>
    <r>
      <rPr>
        <sz val="7.5"/>
        <rFont val="Microsoft Sans Serif"/>
        <family val="2"/>
      </rPr>
      <t>E84D25002760001</t>
    </r>
  </si>
  <si>
    <r>
      <rPr>
        <sz val="7.5"/>
        <rFont val="Microsoft Sans Serif"/>
        <family val="2"/>
      </rPr>
      <t>FEIS011004</t>
    </r>
  </si>
  <si>
    <r>
      <rPr>
        <sz val="7.5"/>
        <rFont val="Microsoft Sans Serif"/>
        <family val="2"/>
      </rPr>
      <t>I.I.S. "VERGANI - NAVARRA"</t>
    </r>
  </si>
  <si>
    <r>
      <rPr>
        <sz val="7.5"/>
        <rFont val="Microsoft Sans Serif"/>
        <family val="2"/>
      </rPr>
      <t>G74D25002290001</t>
    </r>
  </si>
  <si>
    <r>
      <rPr>
        <sz val="7.5"/>
        <rFont val="Microsoft Sans Serif"/>
        <family val="2"/>
      </rPr>
      <t>RNRH030001</t>
    </r>
  </si>
  <si>
    <r>
      <rPr>
        <sz val="7.5"/>
        <rFont val="Microsoft Sans Serif"/>
        <family val="2"/>
      </rPr>
      <t>I.P.S.S.E.O.A.  "S.P. MALATESTA"</t>
    </r>
  </si>
  <si>
    <r>
      <rPr>
        <sz val="7.5"/>
        <rFont val="Microsoft Sans Serif"/>
        <family val="2"/>
      </rPr>
      <t>D94D25001960001</t>
    </r>
  </si>
  <si>
    <r>
      <rPr>
        <sz val="7.5"/>
        <rFont val="Microsoft Sans Serif"/>
        <family val="2"/>
      </rPr>
      <t>FEIS008008</t>
    </r>
  </si>
  <si>
    <r>
      <rPr>
        <sz val="7.5"/>
        <rFont val="Microsoft Sans Serif"/>
        <family val="2"/>
      </rPr>
      <t>IST.ISTRUZ.SUP.'REMO BRINDISI'</t>
    </r>
  </si>
  <si>
    <r>
      <rPr>
        <sz val="7.5"/>
        <rFont val="Microsoft Sans Serif"/>
        <family val="2"/>
      </rPr>
      <t>C54D25004940001</t>
    </r>
  </si>
  <si>
    <r>
      <rPr>
        <sz val="7.5"/>
        <rFont val="Microsoft Sans Serif"/>
        <family val="2"/>
      </rPr>
      <t>RERC01000P</t>
    </r>
  </si>
  <si>
    <r>
      <rPr>
        <sz val="7.5"/>
        <rFont val="Microsoft Sans Serif"/>
        <family val="2"/>
      </rPr>
      <t>FILIPPO RE</t>
    </r>
  </si>
  <si>
    <r>
      <rPr>
        <sz val="7.5"/>
        <rFont val="Microsoft Sans Serif"/>
        <family val="2"/>
      </rPr>
      <t>C84D25001790001</t>
    </r>
  </si>
  <si>
    <r>
      <rPr>
        <sz val="7.5"/>
        <rFont val="Microsoft Sans Serif"/>
        <family val="2"/>
      </rPr>
      <t>FOTF03000D</t>
    </r>
  </si>
  <si>
    <r>
      <rPr>
        <sz val="7.5"/>
        <rFont val="Microsoft Sans Serif"/>
        <family val="2"/>
      </rPr>
      <t>I.T.I. "MARCONI"</t>
    </r>
  </si>
  <si>
    <r>
      <rPr>
        <sz val="7.5"/>
        <rFont val="Microsoft Sans Serif"/>
        <family val="2"/>
      </rPr>
      <t>J64D25002310001</t>
    </r>
  </si>
  <si>
    <r>
      <rPr>
        <sz val="7.5"/>
        <rFont val="Microsoft Sans Serif"/>
        <family val="2"/>
      </rPr>
      <t>MORC08000G</t>
    </r>
  </si>
  <si>
    <r>
      <rPr>
        <sz val="7.5"/>
        <rFont val="Microsoft Sans Serif"/>
        <family val="2"/>
      </rPr>
      <t xml:space="preserve">Secondo Ciclo - IST PROF PER I
</t>
    </r>
    <r>
      <rPr>
        <sz val="7.5"/>
        <rFont val="Microsoft Sans Serif"/>
        <family val="2"/>
      </rPr>
      <t>SERVIZI COMMERCIALI E TURISTICI</t>
    </r>
  </si>
  <si>
    <r>
      <rPr>
        <sz val="7.5"/>
        <rFont val="Microsoft Sans Serif"/>
        <family val="2"/>
      </rPr>
      <t>CATTANEO  DELEDDA- SOCIO COMM ARTIGIAN.</t>
    </r>
  </si>
  <si>
    <r>
      <rPr>
        <sz val="7.5"/>
        <rFont val="Microsoft Sans Serif"/>
        <family val="2"/>
      </rPr>
      <t>F94D25001690001</t>
    </r>
  </si>
  <si>
    <r>
      <rPr>
        <sz val="7.5"/>
        <rFont val="Microsoft Sans Serif"/>
        <family val="2"/>
      </rPr>
      <t>BOIS02200Q</t>
    </r>
  </si>
  <si>
    <r>
      <rPr>
        <sz val="7.5"/>
        <rFont val="Microsoft Sans Serif"/>
        <family val="2"/>
      </rPr>
      <t>I.I.S. BARTOLOMEO SCAPPI</t>
    </r>
  </si>
  <si>
    <r>
      <rPr>
        <sz val="7.5"/>
        <rFont val="Microsoft Sans Serif"/>
        <family val="2"/>
      </rPr>
      <t>H84D25001650001</t>
    </r>
  </si>
  <si>
    <r>
      <rPr>
        <sz val="7.5"/>
        <rFont val="Microsoft Sans Serif"/>
        <family val="2"/>
      </rPr>
      <t>MOIS017006</t>
    </r>
  </si>
  <si>
    <r>
      <rPr>
        <sz val="7.5"/>
        <rFont val="Microsoft Sans Serif"/>
        <family val="2"/>
      </rPr>
      <t>A. FERRARI</t>
    </r>
  </si>
  <si>
    <r>
      <rPr>
        <sz val="7.5"/>
        <rFont val="Microsoft Sans Serif"/>
        <family val="2"/>
      </rPr>
      <t>E54D25005840001</t>
    </r>
  </si>
  <si>
    <r>
      <rPr>
        <sz val="7.5"/>
        <rFont val="Microsoft Sans Serif"/>
        <family val="2"/>
      </rPr>
      <t>PCIS001003</t>
    </r>
  </si>
  <si>
    <r>
      <rPr>
        <sz val="7.5"/>
        <rFont val="Microsoft Sans Serif"/>
        <family val="2"/>
      </rPr>
      <t>IS ALESSANDRO VOLTA</t>
    </r>
  </si>
  <si>
    <r>
      <rPr>
        <sz val="7.5"/>
        <rFont val="Microsoft Sans Serif"/>
        <family val="2"/>
      </rPr>
      <t>I24D25001490001</t>
    </r>
  </si>
  <si>
    <r>
      <rPr>
        <sz val="7.5"/>
        <rFont val="Microsoft Sans Serif"/>
        <family val="2"/>
      </rPr>
      <t>FEIS01400G</t>
    </r>
  </si>
  <si>
    <r>
      <rPr>
        <sz val="7.5"/>
        <rFont val="Microsoft Sans Serif"/>
        <family val="2"/>
      </rPr>
      <t>IST.ISTRUZIONE SUPERIORE "F.LLI TADDIA"</t>
    </r>
  </si>
  <si>
    <r>
      <rPr>
        <sz val="7.5"/>
        <rFont val="Microsoft Sans Serif"/>
        <family val="2"/>
      </rPr>
      <t>E34D25002050001</t>
    </r>
  </si>
  <si>
    <r>
      <rPr>
        <sz val="7.5"/>
        <rFont val="Microsoft Sans Serif"/>
        <family val="2"/>
      </rPr>
      <t>PCIS00300P</t>
    </r>
  </si>
  <si>
    <r>
      <rPr>
        <sz val="7.5"/>
        <rFont val="Microsoft Sans Serif"/>
        <family val="2"/>
      </rPr>
      <t>I.I.S "GIANDOMENICO ROMAGNOSI"</t>
    </r>
  </si>
  <si>
    <r>
      <rPr>
        <sz val="7.5"/>
        <rFont val="Microsoft Sans Serif"/>
        <family val="2"/>
      </rPr>
      <t>E34D25002520001</t>
    </r>
  </si>
  <si>
    <r>
      <rPr>
        <sz val="7.5"/>
        <rFont val="Microsoft Sans Serif"/>
        <family val="2"/>
      </rPr>
      <t>FOIS00200T</t>
    </r>
  </si>
  <si>
    <r>
      <rPr>
        <sz val="7.5"/>
        <rFont val="Microsoft Sans Serif"/>
        <family val="2"/>
      </rPr>
      <t>PELLEGRINO ARTUSI FORLIMPOPOL</t>
    </r>
  </si>
  <si>
    <r>
      <rPr>
        <sz val="7.5"/>
        <rFont val="Microsoft Sans Serif"/>
        <family val="2"/>
      </rPr>
      <t>B74D25002090001</t>
    </r>
  </si>
  <si>
    <r>
      <rPr>
        <sz val="7.5"/>
        <rFont val="Microsoft Sans Serif"/>
        <family val="2"/>
      </rPr>
      <t>PRIS00800P</t>
    </r>
  </si>
  <si>
    <r>
      <rPr>
        <sz val="7.5"/>
        <rFont val="Microsoft Sans Serif"/>
        <family val="2"/>
      </rPr>
      <t>"CARLO EMILIO GADDA" SEDE FORNOVO TARO</t>
    </r>
  </si>
  <si>
    <r>
      <rPr>
        <sz val="7.5"/>
        <rFont val="Microsoft Sans Serif"/>
        <family val="2"/>
      </rPr>
      <t>H84D25001580001</t>
    </r>
  </si>
  <si>
    <r>
      <rPr>
        <sz val="7.5"/>
        <rFont val="Microsoft Sans Serif"/>
        <family val="2"/>
      </rPr>
      <t>MOTD01000L</t>
    </r>
  </si>
  <si>
    <r>
      <rPr>
        <sz val="7.5"/>
        <rFont val="Microsoft Sans Serif"/>
        <family val="2"/>
      </rPr>
      <t>A. BAGGI</t>
    </r>
  </si>
  <si>
    <r>
      <rPr>
        <sz val="7.5"/>
        <rFont val="Microsoft Sans Serif"/>
        <family val="2"/>
      </rPr>
      <t>E84D25002840001</t>
    </r>
  </si>
  <si>
    <r>
      <rPr>
        <sz val="7.5"/>
        <rFont val="Microsoft Sans Serif"/>
        <family val="2"/>
      </rPr>
      <t>RARC07000X</t>
    </r>
  </si>
  <si>
    <r>
      <rPr>
        <sz val="7.5"/>
        <rFont val="Microsoft Sans Serif"/>
        <family val="2"/>
      </rPr>
      <t>Secondo Ciclo - IST PROF PER I SERVIZI COMMERCIALI E</t>
    </r>
  </si>
  <si>
    <r>
      <rPr>
        <sz val="7.5"/>
        <rFont val="Microsoft Sans Serif"/>
        <family val="2"/>
      </rPr>
      <t>I.P.S. "A.OLIVETTI - C. CALLEGARI"</t>
    </r>
  </si>
  <si>
    <r>
      <rPr>
        <sz val="7.5"/>
        <rFont val="Microsoft Sans Serif"/>
        <family val="2"/>
      </rPr>
      <t>J64D25002090001</t>
    </r>
  </si>
  <si>
    <r>
      <rPr>
        <sz val="7.5"/>
        <rFont val="Microsoft Sans Serif"/>
        <family val="2"/>
      </rPr>
      <t>RNRH01000Q</t>
    </r>
  </si>
  <si>
    <r>
      <rPr>
        <sz val="7.5"/>
        <rFont val="Microsoft Sans Serif"/>
        <family val="2"/>
      </rPr>
      <t xml:space="preserve">Secondo Ciclo - IST PROF
</t>
    </r>
    <r>
      <rPr>
        <sz val="7.5"/>
        <rFont val="Microsoft Sans Serif"/>
        <family val="2"/>
      </rPr>
      <t>ALBERGHIERO</t>
    </r>
  </si>
  <si>
    <r>
      <rPr>
        <sz val="7.5"/>
        <rFont val="Microsoft Sans Serif"/>
        <family val="2"/>
      </rPr>
      <t>I.P.S.S.E.O.A.  "S. SAVIOLI"</t>
    </r>
  </si>
  <si>
    <r>
      <rPr>
        <sz val="7.5"/>
        <rFont val="Microsoft Sans Serif"/>
        <family val="2"/>
      </rPr>
      <t>C84D25001590001</t>
    </r>
  </si>
  <si>
    <r>
      <rPr>
        <sz val="7.5"/>
        <rFont val="Microsoft Sans Serif"/>
        <family val="2"/>
      </rPr>
      <t>RARC060009</t>
    </r>
  </si>
  <si>
    <r>
      <rPr>
        <sz val="7.5"/>
        <rFont val="Microsoft Sans Serif"/>
        <family val="2"/>
      </rPr>
      <t>I.P. "PERSOLINO-STROCCHI"</t>
    </r>
  </si>
  <si>
    <r>
      <rPr>
        <sz val="7.5"/>
        <rFont val="Microsoft Sans Serif"/>
        <family val="2"/>
      </rPr>
      <t>B24D25001630001</t>
    </r>
  </si>
  <si>
    <r>
      <rPr>
        <sz val="7.5"/>
        <rFont val="Microsoft Sans Serif"/>
        <family val="2"/>
      </rPr>
      <t>RNRI010007</t>
    </r>
  </si>
  <si>
    <r>
      <rPr>
        <sz val="7.5"/>
        <rFont val="Microsoft Sans Serif"/>
        <family val="2"/>
      </rPr>
      <t xml:space="preserve">Secondo Ciclo - IST PROF
</t>
    </r>
    <r>
      <rPr>
        <sz val="7.5"/>
        <rFont val="Microsoft Sans Serif"/>
        <family val="2"/>
      </rPr>
      <t>INDUSTRIA E ARTIGIANATO</t>
    </r>
  </si>
  <si>
    <r>
      <rPr>
        <sz val="7.5"/>
        <rFont val="Microsoft Sans Serif"/>
        <family val="2"/>
      </rPr>
      <t>I.P.S.I.A. "L.B. ALBERTI"</t>
    </r>
  </si>
  <si>
    <r>
      <rPr>
        <sz val="7.5"/>
        <rFont val="Microsoft Sans Serif"/>
        <family val="2"/>
      </rPr>
      <t>C94D25001790001</t>
    </r>
  </si>
  <si>
    <r>
      <rPr>
        <sz val="7.5"/>
        <rFont val="Microsoft Sans Serif"/>
        <family val="2"/>
      </rPr>
      <t>MOIS009007</t>
    </r>
  </si>
  <si>
    <r>
      <rPr>
        <sz val="7.5"/>
        <rFont val="Microsoft Sans Serif"/>
        <family val="2"/>
      </rPr>
      <t>I.I.S. "GUGLIELMO MARCONI"</t>
    </r>
  </si>
  <si>
    <r>
      <rPr>
        <sz val="7.5"/>
        <rFont val="Microsoft Sans Serif"/>
        <family val="2"/>
      </rPr>
      <t>H74D25001490001</t>
    </r>
  </si>
  <si>
    <r>
      <rPr>
        <sz val="7.5"/>
        <rFont val="Microsoft Sans Serif"/>
        <family val="2"/>
      </rPr>
      <t>MOIS00200C</t>
    </r>
  </si>
  <si>
    <r>
      <rPr>
        <sz val="7.5"/>
        <rFont val="Microsoft Sans Serif"/>
        <family val="2"/>
      </rPr>
      <t>PRIMO LEVI</t>
    </r>
  </si>
  <si>
    <r>
      <rPr>
        <sz val="7.5"/>
        <rFont val="Microsoft Sans Serif"/>
        <family val="2"/>
      </rPr>
      <t>B54D25006930001</t>
    </r>
  </si>
  <si>
    <r>
      <rPr>
        <sz val="7.5"/>
        <rFont val="Microsoft Sans Serif"/>
        <family val="2"/>
      </rPr>
      <t>PRIS006003</t>
    </r>
  </si>
  <si>
    <r>
      <rPr>
        <sz val="7.5"/>
        <rFont val="Microsoft Sans Serif"/>
        <family val="2"/>
      </rPr>
      <t xml:space="preserve">ISTITUTO SUPERIORE
</t>
    </r>
    <r>
      <rPr>
        <sz val="7.5"/>
        <rFont val="Microsoft Sans Serif"/>
        <family val="2"/>
      </rPr>
      <t>"MAGNAGHI-SOLARI"</t>
    </r>
  </si>
  <si>
    <r>
      <rPr>
        <sz val="7.5"/>
        <rFont val="Microsoft Sans Serif"/>
        <family val="2"/>
      </rPr>
      <t>G54D25006660001</t>
    </r>
  </si>
  <si>
    <r>
      <rPr>
        <sz val="7.5"/>
        <rFont val="Microsoft Sans Serif"/>
        <family val="2"/>
      </rPr>
      <t>REIS014004</t>
    </r>
  </si>
  <si>
    <r>
      <rPr>
        <sz val="7.5"/>
        <rFont val="Microsoft Sans Serif"/>
        <family val="2"/>
      </rPr>
      <t>NELSON MANDELA</t>
    </r>
  </si>
  <si>
    <r>
      <rPr>
        <sz val="7.5"/>
        <rFont val="Microsoft Sans Serif"/>
        <family val="2"/>
      </rPr>
      <t>F94D25001650001</t>
    </r>
  </si>
  <si>
    <r>
      <rPr>
        <sz val="7.5"/>
        <rFont val="Microsoft Sans Serif"/>
        <family val="2"/>
      </rPr>
      <t>RAIS003007</t>
    </r>
  </si>
  <si>
    <r>
      <rPr>
        <sz val="7.5"/>
        <rFont val="Microsoft Sans Serif"/>
        <family val="2"/>
      </rPr>
      <t xml:space="preserve">POLO TECNICO PROFESSIONALE
</t>
    </r>
    <r>
      <rPr>
        <sz val="7.5"/>
        <rFont val="Microsoft Sans Serif"/>
        <family val="2"/>
      </rPr>
      <t>DI LUGO</t>
    </r>
  </si>
  <si>
    <r>
      <rPr>
        <sz val="7.5"/>
        <rFont val="Microsoft Sans Serif"/>
        <family val="2"/>
      </rPr>
      <t>I44D25001530001</t>
    </r>
  </si>
  <si>
    <r>
      <rPr>
        <sz val="7.5"/>
        <rFont val="Microsoft Sans Serif"/>
        <family val="2"/>
      </rPr>
      <t>FETD08000Q</t>
    </r>
  </si>
  <si>
    <r>
      <rPr>
        <sz val="7.5"/>
        <rFont val="Microsoft Sans Serif"/>
        <family val="2"/>
      </rPr>
      <t xml:space="preserve">Secondo Ciclo - ISTITUTO
</t>
    </r>
    <r>
      <rPr>
        <sz val="7.5"/>
        <rFont val="Microsoft Sans Serif"/>
        <family val="2"/>
      </rPr>
      <t>TECNICO COMMERCIALE</t>
    </r>
  </si>
  <si>
    <r>
      <rPr>
        <sz val="7.5"/>
        <rFont val="Microsoft Sans Serif"/>
        <family val="2"/>
      </rPr>
      <t xml:space="preserve">IST. TECN. ECONOMICO
</t>
    </r>
    <r>
      <rPr>
        <sz val="7.5"/>
        <rFont val="Microsoft Sans Serif"/>
        <family val="2"/>
      </rPr>
      <t>"V.BACHELET" - FE</t>
    </r>
  </si>
  <si>
    <r>
      <rPr>
        <sz val="7.5"/>
        <rFont val="Microsoft Sans Serif"/>
        <family val="2"/>
      </rPr>
      <t>E74D25002450001</t>
    </r>
  </si>
  <si>
    <r>
      <rPr>
        <sz val="7.5"/>
        <rFont val="Microsoft Sans Serif"/>
        <family val="2"/>
      </rPr>
      <t>MOIS011007</t>
    </r>
  </si>
  <si>
    <r>
      <rPr>
        <sz val="7.5"/>
        <rFont val="Microsoft Sans Serif"/>
        <family val="2"/>
      </rPr>
      <t>LAZZARO SPALLANZANI</t>
    </r>
  </si>
  <si>
    <r>
      <rPr>
        <sz val="7.5"/>
        <rFont val="Microsoft Sans Serif"/>
        <family val="2"/>
      </rPr>
      <t>H14D25001260001</t>
    </r>
  </si>
  <si>
    <r>
      <rPr>
        <sz val="7.5"/>
        <rFont val="Microsoft Sans Serif"/>
        <family val="2"/>
      </rPr>
      <t>PCIS00400E</t>
    </r>
  </si>
  <si>
    <r>
      <rPr>
        <sz val="7.5"/>
        <rFont val="Microsoft Sans Serif"/>
        <family val="2"/>
      </rPr>
      <t>IS MATTEI</t>
    </r>
  </si>
  <si>
    <r>
      <rPr>
        <sz val="7.5"/>
        <rFont val="Microsoft Sans Serif"/>
        <family val="2"/>
      </rPr>
      <t>G14D25002530001</t>
    </r>
  </si>
  <si>
    <r>
      <rPr>
        <sz val="7.5"/>
        <rFont val="Microsoft Sans Serif"/>
        <family val="2"/>
      </rPr>
      <t>RETD02000L</t>
    </r>
  </si>
  <si>
    <r>
      <rPr>
        <sz val="7.5"/>
        <rFont val="Microsoft Sans Serif"/>
        <family val="2"/>
      </rPr>
      <t>LUIGI EINAUDI   CON SEZ.IND.</t>
    </r>
  </si>
  <si>
    <r>
      <rPr>
        <sz val="7.5"/>
        <rFont val="Microsoft Sans Serif"/>
        <family val="2"/>
      </rPr>
      <t>B44D25002090001</t>
    </r>
  </si>
  <si>
    <r>
      <rPr>
        <sz val="7.5"/>
        <rFont val="Microsoft Sans Serif"/>
        <family val="2"/>
      </rPr>
      <t>PRIS00100X</t>
    </r>
  </si>
  <si>
    <r>
      <rPr>
        <sz val="7.5"/>
        <rFont val="Microsoft Sans Serif"/>
        <family val="2"/>
      </rPr>
      <t>IS "ZAPPA-FERMI"</t>
    </r>
  </si>
  <si>
    <r>
      <rPr>
        <sz val="7.5"/>
        <rFont val="Microsoft Sans Serif"/>
        <family val="2"/>
      </rPr>
      <t>E34D25002410001</t>
    </r>
  </si>
  <si>
    <r>
      <rPr>
        <sz val="7.5"/>
        <rFont val="Microsoft Sans Serif"/>
        <family val="2"/>
      </rPr>
      <t>RATD01000G</t>
    </r>
  </si>
  <si>
    <r>
      <rPr>
        <sz val="7.5"/>
        <rFont val="Microsoft Sans Serif"/>
        <family val="2"/>
      </rPr>
      <t>ITS "A. ORIANI"</t>
    </r>
  </si>
  <si>
    <r>
      <rPr>
        <sz val="7.5"/>
        <rFont val="Microsoft Sans Serif"/>
        <family val="2"/>
      </rPr>
      <t>B24D25001590001</t>
    </r>
  </si>
  <si>
    <r>
      <rPr>
        <sz val="7.5"/>
        <rFont val="Microsoft Sans Serif"/>
        <family val="2"/>
      </rPr>
      <t>PRIS00700V</t>
    </r>
  </si>
  <si>
    <r>
      <rPr>
        <sz val="7.5"/>
        <rFont val="Microsoft Sans Serif"/>
        <family val="2"/>
      </rPr>
      <t>"BERENINI"</t>
    </r>
  </si>
  <si>
    <r>
      <rPr>
        <sz val="7.5"/>
        <rFont val="Microsoft Sans Serif"/>
        <family val="2"/>
      </rPr>
      <t>C54D25005240001</t>
    </r>
  </si>
  <si>
    <r>
      <rPr>
        <sz val="7.5"/>
        <rFont val="Microsoft Sans Serif"/>
        <family val="2"/>
      </rPr>
      <t>RARH020004</t>
    </r>
  </si>
  <si>
    <r>
      <rPr>
        <sz val="7.5"/>
        <rFont val="Microsoft Sans Serif"/>
        <family val="2"/>
      </rPr>
      <t xml:space="preserve">IST. PROF.LE ALBERGHIERO "P.
</t>
    </r>
    <r>
      <rPr>
        <sz val="7.5"/>
        <rFont val="Microsoft Sans Serif"/>
        <family val="2"/>
      </rPr>
      <t>ARTUSI"</t>
    </r>
  </si>
  <si>
    <r>
      <rPr>
        <sz val="7.5"/>
        <rFont val="Microsoft Sans Serif"/>
        <family val="2"/>
      </rPr>
      <t>J74D25001660001</t>
    </r>
  </si>
  <si>
    <r>
      <rPr>
        <sz val="7.5"/>
        <rFont val="Microsoft Sans Serif"/>
        <family val="2"/>
      </rPr>
      <t>PRIS00200Q</t>
    </r>
  </si>
  <si>
    <r>
      <rPr>
        <sz val="7.5"/>
        <rFont val="Microsoft Sans Serif"/>
        <family val="2"/>
      </rPr>
      <t>I.S.I.S.S. "GALILEI-BOCCHIALINI"</t>
    </r>
  </si>
  <si>
    <r>
      <rPr>
        <sz val="7.5"/>
        <rFont val="Microsoft Sans Serif"/>
        <family val="2"/>
      </rPr>
      <t>G64D25002570001</t>
    </r>
  </si>
  <si>
    <r>
      <rPr>
        <sz val="7.5"/>
        <rFont val="Microsoft Sans Serif"/>
        <family val="2"/>
      </rPr>
      <t>PRTD04000Q</t>
    </r>
  </si>
  <si>
    <r>
      <rPr>
        <sz val="7.5"/>
        <rFont val="Microsoft Sans Serif"/>
        <family val="2"/>
      </rPr>
      <t>"BODONI"</t>
    </r>
  </si>
  <si>
    <r>
      <rPr>
        <sz val="7.5"/>
        <rFont val="Microsoft Sans Serif"/>
        <family val="2"/>
      </rPr>
      <t>B94D25001740001</t>
    </r>
  </si>
  <si>
    <r>
      <rPr>
        <sz val="7.5"/>
        <rFont val="Microsoft Sans Serif"/>
        <family val="2"/>
      </rPr>
      <t>MOIS02100T</t>
    </r>
  </si>
  <si>
    <r>
      <rPr>
        <sz val="7.5"/>
        <rFont val="Microsoft Sans Serif"/>
        <family val="2"/>
      </rPr>
      <t>F.SELMI</t>
    </r>
  </si>
  <si>
    <r>
      <rPr>
        <sz val="7.5"/>
        <rFont val="Microsoft Sans Serif"/>
        <family val="2"/>
      </rPr>
      <t>B94D25001460001</t>
    </r>
  </si>
  <si>
    <r>
      <rPr>
        <sz val="7.5"/>
        <rFont val="Microsoft Sans Serif"/>
        <family val="2"/>
      </rPr>
      <t>BORH050003</t>
    </r>
  </si>
  <si>
    <r>
      <rPr>
        <sz val="7.5"/>
        <rFont val="Microsoft Sans Serif"/>
        <family val="2"/>
      </rPr>
      <t>IPSAR LUIGI VERONELLI</t>
    </r>
  </si>
  <si>
    <r>
      <rPr>
        <sz val="7.5"/>
        <rFont val="Microsoft Sans Serif"/>
        <family val="2"/>
      </rPr>
      <t>G84D25002020001</t>
    </r>
  </si>
  <si>
    <r>
      <rPr>
        <sz val="7.5"/>
        <rFont val="Microsoft Sans Serif"/>
        <family val="2"/>
      </rPr>
      <t>BOIS026003</t>
    </r>
  </si>
  <si>
    <r>
      <rPr>
        <sz val="7.5"/>
        <rFont val="Microsoft Sans Serif"/>
        <family val="2"/>
      </rPr>
      <t>I.I.S. ETTORE MAJORANA</t>
    </r>
  </si>
  <si>
    <r>
      <rPr>
        <sz val="7.5"/>
        <rFont val="Microsoft Sans Serif"/>
        <family val="2"/>
      </rPr>
      <t>G64D25003000001</t>
    </r>
  </si>
  <si>
    <r>
      <rPr>
        <sz val="7.5"/>
        <rFont val="Microsoft Sans Serif"/>
        <family val="2"/>
      </rPr>
      <t>RNIS006001</t>
    </r>
  </si>
  <si>
    <r>
      <rPr>
        <sz val="7.5"/>
        <rFont val="Microsoft Sans Serif"/>
        <family val="2"/>
      </rPr>
      <t>I.S.I.S.S. "L. EINAUDI - R. MOLARI"</t>
    </r>
  </si>
  <si>
    <r>
      <rPr>
        <sz val="7.5"/>
        <rFont val="Microsoft Sans Serif"/>
        <family val="2"/>
      </rPr>
      <t>I44D25001760001</t>
    </r>
  </si>
  <si>
    <r>
      <rPr>
        <sz val="7.5"/>
        <rFont val="Microsoft Sans Serif"/>
        <family val="2"/>
      </rPr>
      <t>MOIS01900T</t>
    </r>
  </si>
  <si>
    <r>
      <rPr>
        <sz val="7.5"/>
        <rFont val="Microsoft Sans Serif"/>
        <family val="2"/>
      </rPr>
      <t>A. VOLTA</t>
    </r>
  </si>
  <si>
    <r>
      <rPr>
        <sz val="7.5"/>
        <rFont val="Microsoft Sans Serif"/>
        <family val="2"/>
      </rPr>
      <t>B84D25002040001</t>
    </r>
  </si>
  <si>
    <r>
      <rPr>
        <sz val="7.5"/>
        <rFont val="Microsoft Sans Serif"/>
        <family val="2"/>
      </rPr>
      <t>FEIS004001</t>
    </r>
  </si>
  <si>
    <r>
      <rPr>
        <sz val="7.5"/>
        <rFont val="Microsoft Sans Serif"/>
        <family val="2"/>
      </rPr>
      <t xml:space="preserve">IS I.T.C.G. G.MONACO DI
</t>
    </r>
    <r>
      <rPr>
        <sz val="7.5"/>
        <rFont val="Microsoft Sans Serif"/>
        <family val="2"/>
      </rPr>
      <t>POMPOSA</t>
    </r>
  </si>
  <si>
    <r>
      <rPr>
        <sz val="7.5"/>
        <rFont val="Microsoft Sans Serif"/>
        <family val="2"/>
      </rPr>
      <t>J44D25001720001</t>
    </r>
  </si>
  <si>
    <r>
      <rPr>
        <sz val="7.5"/>
        <rFont val="Microsoft Sans Serif"/>
        <family val="2"/>
      </rPr>
      <t>RNIS00200N</t>
    </r>
  </si>
  <si>
    <r>
      <rPr>
        <sz val="7.5"/>
        <rFont val="Microsoft Sans Serif"/>
        <family val="2"/>
      </rPr>
      <t>I.S.I.S.S. "P. GOBETTI"</t>
    </r>
  </si>
  <si>
    <r>
      <rPr>
        <sz val="7.5"/>
        <rFont val="Microsoft Sans Serif"/>
        <family val="2"/>
      </rPr>
      <t>G64D25003380001</t>
    </r>
  </si>
  <si>
    <r>
      <rPr>
        <sz val="7.5"/>
        <rFont val="Microsoft Sans Serif"/>
        <family val="2"/>
      </rPr>
      <t>FOTA03000R</t>
    </r>
  </si>
  <si>
    <r>
      <rPr>
        <sz val="7.5"/>
        <rFont val="Microsoft Sans Serif"/>
        <family val="2"/>
      </rPr>
      <t xml:space="preserve">Secondo Ciclo - ISTITUTO
</t>
    </r>
    <r>
      <rPr>
        <sz val="7.5"/>
        <rFont val="Microsoft Sans Serif"/>
        <family val="2"/>
      </rPr>
      <t>TECNICO AGRARIO</t>
    </r>
  </si>
  <si>
    <r>
      <rPr>
        <sz val="7.5"/>
        <rFont val="Microsoft Sans Serif"/>
        <family val="2"/>
      </rPr>
      <t>I.T. "GARIBALDI/DA VINCI"</t>
    </r>
  </si>
  <si>
    <r>
      <rPr>
        <sz val="7.5"/>
        <rFont val="Microsoft Sans Serif"/>
        <family val="2"/>
      </rPr>
      <t>F14D25001790001</t>
    </r>
  </si>
  <si>
    <r>
      <rPr>
        <sz val="7.5"/>
        <rFont val="Microsoft Sans Serif"/>
        <family val="2"/>
      </rPr>
      <t>FEIS00700C</t>
    </r>
  </si>
  <si>
    <r>
      <rPr>
        <sz val="7.5"/>
        <rFont val="Microsoft Sans Serif"/>
        <family val="2"/>
      </rPr>
      <t xml:space="preserve">IST.  ISTRUZIONE SUPERIORE "G.
</t>
    </r>
    <r>
      <rPr>
        <sz val="7.5"/>
        <rFont val="Microsoft Sans Serif"/>
        <family val="2"/>
      </rPr>
      <t>CARDUCCI"</t>
    </r>
  </si>
  <si>
    <r>
      <rPr>
        <sz val="7.5"/>
        <rFont val="Microsoft Sans Serif"/>
        <family val="2"/>
      </rPr>
      <t>B24D25001920001</t>
    </r>
  </si>
  <si>
    <r>
      <rPr>
        <sz val="7.5"/>
        <rFont val="Microsoft Sans Serif"/>
        <family val="2"/>
      </rPr>
      <t>BOIS00300A</t>
    </r>
  </si>
  <si>
    <r>
      <rPr>
        <sz val="7.5"/>
        <rFont val="Microsoft Sans Serif"/>
        <family val="2"/>
      </rPr>
      <t>I.I.S. GIORDANO  BRUNO</t>
    </r>
  </si>
  <si>
    <r>
      <rPr>
        <sz val="7.5"/>
        <rFont val="Microsoft Sans Serif"/>
        <family val="2"/>
      </rPr>
      <t>D54D25006520001</t>
    </r>
  </si>
  <si>
    <r>
      <rPr>
        <sz val="7.5"/>
        <rFont val="Microsoft Sans Serif"/>
        <family val="2"/>
      </rPr>
      <t>RNIS00300D</t>
    </r>
  </si>
  <si>
    <r>
      <rPr>
        <sz val="7.5"/>
        <rFont val="Microsoft Sans Serif"/>
        <family val="2"/>
      </rPr>
      <t xml:space="preserve">I.S.I.S.S. "TONINO GUERRA" POLO
</t>
    </r>
    <r>
      <rPr>
        <sz val="7.5"/>
        <rFont val="Microsoft Sans Serif"/>
        <family val="2"/>
      </rPr>
      <t>SCOLAST</t>
    </r>
  </si>
  <si>
    <r>
      <rPr>
        <sz val="7.5"/>
        <rFont val="Microsoft Sans Serif"/>
        <family val="2"/>
      </rPr>
      <t>D94D25002000001</t>
    </r>
  </si>
  <si>
    <r>
      <rPr>
        <sz val="7.5"/>
        <rFont val="Microsoft Sans Serif"/>
        <family val="2"/>
      </rPr>
      <t>FOTE020004</t>
    </r>
  </si>
  <si>
    <r>
      <rPr>
        <sz val="7.5"/>
        <rFont val="Microsoft Sans Serif"/>
        <family val="2"/>
      </rPr>
      <t xml:space="preserve">Secondo Ciclo - ISTITUTO
</t>
    </r>
    <r>
      <rPr>
        <sz val="7.5"/>
        <rFont val="Microsoft Sans Serif"/>
        <family val="2"/>
      </rPr>
      <t>TECNICO PER ATTIVITA' SOCIALI</t>
    </r>
  </si>
  <si>
    <r>
      <rPr>
        <sz val="7.5"/>
        <rFont val="Microsoft Sans Serif"/>
        <family val="2"/>
      </rPr>
      <t>I.T. "SAFFI/ALBERTI"</t>
    </r>
  </si>
  <si>
    <r>
      <rPr>
        <sz val="7.5"/>
        <rFont val="Microsoft Sans Serif"/>
        <family val="2"/>
      </rPr>
      <t>H64D25001270001</t>
    </r>
  </si>
  <si>
    <r>
      <rPr>
        <sz val="7.5"/>
        <rFont val="Microsoft Sans Serif"/>
        <family val="2"/>
      </rPr>
      <t>MOIS02200N</t>
    </r>
  </si>
  <si>
    <r>
      <rPr>
        <sz val="7.5"/>
        <rFont val="Microsoft Sans Serif"/>
        <family val="2"/>
      </rPr>
      <t>I.I.S. "A.VENTURI"</t>
    </r>
  </si>
  <si>
    <r>
      <rPr>
        <sz val="7.5"/>
        <rFont val="Microsoft Sans Serif"/>
        <family val="2"/>
      </rPr>
      <t>G94D25002360001</t>
    </r>
  </si>
  <si>
    <r>
      <rPr>
        <sz val="7.5"/>
        <rFont val="Microsoft Sans Serif"/>
        <family val="2"/>
      </rPr>
      <t>FOIS00900L</t>
    </r>
  </si>
  <si>
    <r>
      <rPr>
        <sz val="7.5"/>
        <rFont val="Microsoft Sans Serif"/>
        <family val="2"/>
      </rPr>
      <t>"BARACCA"</t>
    </r>
  </si>
  <si>
    <r>
      <rPr>
        <sz val="7.5"/>
        <rFont val="Microsoft Sans Serif"/>
        <family val="2"/>
      </rPr>
      <t>B64D25001830001</t>
    </r>
  </si>
  <si>
    <r>
      <rPr>
        <sz val="7.5"/>
        <rFont val="Microsoft Sans Serif"/>
        <family val="2"/>
      </rPr>
      <t>REIS00400D</t>
    </r>
  </si>
  <si>
    <r>
      <rPr>
        <sz val="7.5"/>
        <rFont val="Microsoft Sans Serif"/>
        <family val="2"/>
      </rPr>
      <t>"SILVIO D'ARZO"</t>
    </r>
  </si>
  <si>
    <r>
      <rPr>
        <sz val="7.5"/>
        <rFont val="Microsoft Sans Serif"/>
        <family val="2"/>
      </rPr>
      <t>I24D25001930001</t>
    </r>
  </si>
  <si>
    <r>
      <rPr>
        <sz val="7.5"/>
        <rFont val="Microsoft Sans Serif"/>
        <family val="2"/>
      </rPr>
      <t>PRTF010006</t>
    </r>
  </si>
  <si>
    <r>
      <rPr>
        <sz val="7.5"/>
        <rFont val="Microsoft Sans Serif"/>
        <family val="2"/>
      </rPr>
      <t xml:space="preserve">Secondo Ciclo - ISTITUTO
</t>
    </r>
    <r>
      <rPr>
        <sz val="7.5"/>
        <rFont val="Microsoft Sans Serif"/>
        <family val="2"/>
      </rPr>
      <t>TECNICO INDUSTRIALE</t>
    </r>
  </si>
  <si>
    <r>
      <rPr>
        <sz val="7.5"/>
        <rFont val="Microsoft Sans Serif"/>
        <family val="2"/>
      </rPr>
      <t>"LEONARDO DA VINCI"</t>
    </r>
  </si>
  <si>
    <r>
      <rPr>
        <sz val="7.5"/>
        <rFont val="Microsoft Sans Serif"/>
        <family val="2"/>
      </rPr>
      <t>J94D25001320001</t>
    </r>
  </si>
  <si>
    <r>
      <rPr>
        <sz val="7.5"/>
        <rFont val="Microsoft Sans Serif"/>
        <family val="2"/>
      </rPr>
      <t>FOIS01100L</t>
    </r>
  </si>
  <si>
    <r>
      <rPr>
        <sz val="7.5"/>
        <rFont val="Microsoft Sans Serif"/>
        <family val="2"/>
      </rPr>
      <t>"PASCAL-COMANDINI"</t>
    </r>
  </si>
  <si>
    <r>
      <rPr>
        <sz val="7.5"/>
        <rFont val="Microsoft Sans Serif"/>
        <family val="2"/>
      </rPr>
      <t>C14D25001940001</t>
    </r>
  </si>
  <si>
    <r>
      <rPr>
        <sz val="7.5"/>
        <rFont val="Microsoft Sans Serif"/>
        <family val="2"/>
      </rPr>
      <t>REIS006005</t>
    </r>
  </si>
  <si>
    <r>
      <rPr>
        <sz val="7.5"/>
        <rFont val="Microsoft Sans Serif"/>
        <family val="2"/>
      </rPr>
      <t>IS BERTRAND RUSSELL</t>
    </r>
  </si>
  <si>
    <r>
      <rPr>
        <sz val="7.5"/>
        <rFont val="Microsoft Sans Serif"/>
        <family val="2"/>
      </rPr>
      <t>H84D25001440001</t>
    </r>
  </si>
  <si>
    <r>
      <rPr>
        <sz val="7.5"/>
        <rFont val="Microsoft Sans Serif"/>
        <family val="2"/>
      </rPr>
      <t>BOIS00100P</t>
    </r>
  </si>
  <si>
    <r>
      <rPr>
        <sz val="7.5"/>
        <rFont val="Microsoft Sans Serif"/>
        <family val="2"/>
      </rPr>
      <t xml:space="preserve">I.I.S. MARIA  MONTESSORI - L. DA
</t>
    </r>
    <r>
      <rPr>
        <sz val="7.5"/>
        <rFont val="Microsoft Sans Serif"/>
        <family val="2"/>
      </rPr>
      <t>VINCI</t>
    </r>
  </si>
  <si>
    <r>
      <rPr>
        <sz val="7.5"/>
        <rFont val="Microsoft Sans Serif"/>
        <family val="2"/>
      </rPr>
      <t>G54D25007170001</t>
    </r>
  </si>
  <si>
    <r>
      <rPr>
        <sz val="7.5"/>
        <rFont val="Microsoft Sans Serif"/>
        <family val="2"/>
      </rPr>
      <t>PCIS007002</t>
    </r>
  </si>
  <si>
    <r>
      <rPr>
        <sz val="7.5"/>
        <rFont val="Microsoft Sans Serif"/>
        <family val="2"/>
      </rPr>
      <t>IS TRAMELLO CASSINARI</t>
    </r>
  </si>
  <si>
    <r>
      <rPr>
        <sz val="7.5"/>
        <rFont val="Microsoft Sans Serif"/>
        <family val="2"/>
      </rPr>
      <t>C34D25001450001</t>
    </r>
  </si>
  <si>
    <r>
      <rPr>
        <sz val="7.5"/>
        <rFont val="Microsoft Sans Serif"/>
        <family val="2"/>
      </rPr>
      <t>FEIS01200X</t>
    </r>
  </si>
  <si>
    <r>
      <rPr>
        <sz val="7.5"/>
        <rFont val="Microsoft Sans Serif"/>
        <family val="2"/>
      </rPr>
      <t xml:space="preserve">I.S. "N.COPERNICO-
</t>
    </r>
    <r>
      <rPr>
        <sz val="7.5"/>
        <rFont val="Microsoft Sans Serif"/>
        <family val="2"/>
      </rPr>
      <t>A.CARPEGGIANI"</t>
    </r>
  </si>
  <si>
    <r>
      <rPr>
        <sz val="7.5"/>
        <rFont val="Microsoft Sans Serif"/>
        <family val="2"/>
      </rPr>
      <t>E74D25002000001</t>
    </r>
  </si>
  <si>
    <r>
      <rPr>
        <sz val="7.5"/>
        <rFont val="Microsoft Sans Serif"/>
        <family val="2"/>
      </rPr>
      <t>RATL02000L</t>
    </r>
  </si>
  <si>
    <r>
      <rPr>
        <sz val="7.5"/>
        <rFont val="Microsoft Sans Serif"/>
        <family val="2"/>
      </rPr>
      <t xml:space="preserve">Secondo Ciclo - ISTITUTO
</t>
    </r>
    <r>
      <rPr>
        <sz val="7.5"/>
        <rFont val="Microsoft Sans Serif"/>
        <family val="2"/>
      </rPr>
      <t>TECNICO PER GEOMETRI</t>
    </r>
  </si>
  <si>
    <r>
      <rPr>
        <sz val="7.5"/>
        <rFont val="Microsoft Sans Serif"/>
        <family val="2"/>
      </rPr>
      <t xml:space="preserve">ITG "C. MORIGIA" - ITAS "L.
</t>
    </r>
    <r>
      <rPr>
        <sz val="7.5"/>
        <rFont val="Microsoft Sans Serif"/>
        <family val="2"/>
      </rPr>
      <t>PERDISA"</t>
    </r>
  </si>
  <si>
    <r>
      <rPr>
        <sz val="7.5"/>
        <rFont val="Microsoft Sans Serif"/>
        <family val="2"/>
      </rPr>
      <t>H64D25001260001</t>
    </r>
  </si>
  <si>
    <r>
      <rPr>
        <sz val="7.5"/>
        <rFont val="Microsoft Sans Serif"/>
        <family val="2"/>
      </rPr>
      <t>MOIS00800B</t>
    </r>
  </si>
  <si>
    <r>
      <rPr>
        <sz val="7.5"/>
        <rFont val="Microsoft Sans Serif"/>
        <family val="2"/>
      </rPr>
      <t xml:space="preserve">ISTITUTO SUPERIORE
</t>
    </r>
    <r>
      <rPr>
        <sz val="7.5"/>
        <rFont val="Microsoft Sans Serif"/>
        <family val="2"/>
      </rPr>
      <t>STATALE"G. GALILEI"</t>
    </r>
  </si>
  <si>
    <r>
      <rPr>
        <sz val="7.5"/>
        <rFont val="Microsoft Sans Serif"/>
        <family val="2"/>
      </rPr>
      <t>C84D25002000001</t>
    </r>
  </si>
  <si>
    <r>
      <rPr>
        <sz val="7.5"/>
        <rFont val="Microsoft Sans Serif"/>
        <family val="2"/>
      </rPr>
      <t>MOIS00700G</t>
    </r>
  </si>
  <si>
    <r>
      <rPr>
        <sz val="7.5"/>
        <rFont val="Microsoft Sans Serif"/>
        <family val="2"/>
      </rPr>
      <t>AGOSTINO PARADISI</t>
    </r>
  </si>
  <si>
    <r>
      <rPr>
        <sz val="7.5"/>
        <rFont val="Microsoft Sans Serif"/>
        <family val="2"/>
      </rPr>
      <t>E54D25006630001</t>
    </r>
  </si>
  <si>
    <r>
      <rPr>
        <sz val="7.5"/>
        <rFont val="Microsoft Sans Serif"/>
        <family val="2"/>
      </rPr>
      <t>BOIS01900X</t>
    </r>
  </si>
  <si>
    <r>
      <rPr>
        <sz val="7.5"/>
        <rFont val="Microsoft Sans Serif"/>
        <family val="2"/>
      </rPr>
      <t>I.I.S. ALDINI VALERIANI</t>
    </r>
  </si>
  <si>
    <r>
      <rPr>
        <sz val="7.5"/>
        <rFont val="Microsoft Sans Serif"/>
        <family val="2"/>
      </rPr>
      <t>B34D25001920001</t>
    </r>
  </si>
  <si>
    <r>
      <rPr>
        <sz val="7.5"/>
        <rFont val="Microsoft Sans Serif"/>
        <family val="2"/>
      </rPr>
      <t>RNTF010004</t>
    </r>
  </si>
  <si>
    <r>
      <rPr>
        <sz val="7.5"/>
        <rFont val="Microsoft Sans Serif"/>
        <family val="2"/>
      </rPr>
      <t>I.T.T.S. "O. BELLUZZI - L. DA VINCI"</t>
    </r>
  </si>
  <si>
    <r>
      <rPr>
        <sz val="7.5"/>
        <rFont val="Microsoft Sans Serif"/>
        <family val="2"/>
      </rPr>
      <t>J94D25001430001</t>
    </r>
  </si>
  <si>
    <r>
      <rPr>
        <sz val="7.5"/>
        <rFont val="Microsoft Sans Serif"/>
        <family val="2"/>
      </rPr>
      <t>BOTD080001</t>
    </r>
  </si>
  <si>
    <r>
      <rPr>
        <sz val="7.5"/>
        <rFont val="Microsoft Sans Serif"/>
        <family val="2"/>
      </rPr>
      <t>ITC GAETANO SALVEMINI</t>
    </r>
  </si>
  <si>
    <r>
      <rPr>
        <sz val="7.5"/>
        <rFont val="Microsoft Sans Serif"/>
        <family val="2"/>
      </rPr>
      <t>H84D25001820001</t>
    </r>
  </si>
  <si>
    <r>
      <rPr>
        <sz val="7.5"/>
        <rFont val="Microsoft Sans Serif"/>
        <family val="2"/>
      </rPr>
      <t>RNTD01000T</t>
    </r>
  </si>
  <si>
    <r>
      <rPr>
        <sz val="7.5"/>
        <rFont val="Microsoft Sans Serif"/>
        <family val="2"/>
      </rPr>
      <t>I.T.S.E.  "R. VALTURIO"</t>
    </r>
  </si>
  <si>
    <r>
      <rPr>
        <sz val="7.5"/>
        <rFont val="Microsoft Sans Serif"/>
        <family val="2"/>
      </rPr>
      <t>B94D25001520001</t>
    </r>
  </si>
  <si>
    <r>
      <rPr>
        <sz val="7.5"/>
        <rFont val="Microsoft Sans Serif"/>
        <family val="2"/>
      </rPr>
      <t>BOIS02100X</t>
    </r>
  </si>
  <si>
    <r>
      <rPr>
        <sz val="7.5"/>
        <rFont val="Microsoft Sans Serif"/>
        <family val="2"/>
      </rPr>
      <t>I.I.S. LUIGI FANTINI</t>
    </r>
  </si>
  <si>
    <r>
      <rPr>
        <sz val="7.5"/>
        <rFont val="Microsoft Sans Serif"/>
        <family val="2"/>
      </rPr>
      <t>E24D25001430001</t>
    </r>
  </si>
  <si>
    <r>
      <rPr>
        <sz val="7.5"/>
        <rFont val="Microsoft Sans Serif"/>
        <family val="2"/>
      </rPr>
      <t>REIS01600Q</t>
    </r>
  </si>
  <si>
    <r>
      <rPr>
        <sz val="7.5"/>
        <rFont val="Microsoft Sans Serif"/>
        <family val="2"/>
      </rPr>
      <t>"BLAISE PASCAL"</t>
    </r>
  </si>
  <si>
    <r>
      <rPr>
        <sz val="7.5"/>
        <rFont val="Microsoft Sans Serif"/>
        <family val="2"/>
      </rPr>
      <t>C84D25001990001</t>
    </r>
  </si>
  <si>
    <r>
      <rPr>
        <sz val="7.5"/>
        <rFont val="Microsoft Sans Serif"/>
        <family val="2"/>
      </rPr>
      <t>MOTA03000B</t>
    </r>
  </si>
  <si>
    <r>
      <rPr>
        <sz val="7.5"/>
        <rFont val="Microsoft Sans Serif"/>
        <family val="2"/>
      </rPr>
      <t xml:space="preserve">ISTITUTO TECNICO STATALE
</t>
    </r>
    <r>
      <rPr>
        <sz val="7.5"/>
        <rFont val="Microsoft Sans Serif"/>
        <family val="2"/>
      </rPr>
      <t>IGNAZIO CALVI</t>
    </r>
  </si>
  <si>
    <r>
      <rPr>
        <sz val="7.5"/>
        <rFont val="Microsoft Sans Serif"/>
        <family val="2"/>
      </rPr>
      <t>G74D25002220001</t>
    </r>
  </si>
  <si>
    <r>
      <rPr>
        <sz val="7.5"/>
        <rFont val="Microsoft Sans Serif"/>
        <family val="2"/>
      </rPr>
      <t>BOIS00600T</t>
    </r>
  </si>
  <si>
    <r>
      <rPr>
        <sz val="7.5"/>
        <rFont val="Microsoft Sans Serif"/>
        <family val="2"/>
      </rPr>
      <t>I.I.S ARRIGO SERPIERI</t>
    </r>
  </si>
  <si>
    <r>
      <rPr>
        <sz val="7.5"/>
        <rFont val="Microsoft Sans Serif"/>
        <family val="2"/>
      </rPr>
      <t>J74D25001340001</t>
    </r>
  </si>
  <si>
    <r>
      <rPr>
        <sz val="7.5"/>
        <rFont val="Microsoft Sans Serif"/>
        <family val="2"/>
      </rPr>
      <t>REIS00900L</t>
    </r>
  </si>
  <si>
    <r>
      <rPr>
        <sz val="7.5"/>
        <rFont val="Microsoft Sans Serif"/>
        <family val="2"/>
      </rPr>
      <t>"A. ZANELLI"</t>
    </r>
  </si>
  <si>
    <r>
      <rPr>
        <sz val="7.5"/>
        <rFont val="Microsoft Sans Serif"/>
        <family val="2"/>
      </rPr>
      <t>J84D25001960001</t>
    </r>
  </si>
  <si>
    <r>
      <rPr>
        <sz val="7.5"/>
        <rFont val="Microsoft Sans Serif"/>
        <family val="2"/>
      </rPr>
      <t>MOIS018002</t>
    </r>
  </si>
  <si>
    <r>
      <rPr>
        <sz val="7.5"/>
        <rFont val="Microsoft Sans Serif"/>
        <family val="2"/>
      </rPr>
      <t>F.CORNI LICEO  E TECNICO</t>
    </r>
  </si>
  <si>
    <r>
      <rPr>
        <sz val="7.5"/>
        <rFont val="Microsoft Sans Serif"/>
        <family val="2"/>
      </rPr>
      <t>F94D25001580001</t>
    </r>
  </si>
  <si>
    <r>
      <rPr>
        <sz val="7.5"/>
        <rFont val="Microsoft Sans Serif"/>
        <family val="2"/>
      </rPr>
      <t>BOIS01400R</t>
    </r>
  </si>
  <si>
    <r>
      <rPr>
        <sz val="7.5"/>
        <rFont val="Microsoft Sans Serif"/>
        <family val="2"/>
      </rPr>
      <t>I.I.S.  F. ALBERGHETTI</t>
    </r>
  </si>
  <si>
    <r>
      <rPr>
        <sz val="7.5"/>
        <rFont val="Microsoft Sans Serif"/>
        <family val="2"/>
      </rPr>
      <t>H24D25001490001</t>
    </r>
  </si>
  <si>
    <r>
      <rPr>
        <sz val="7.5"/>
        <rFont val="Microsoft Sans Serif"/>
        <family val="2"/>
      </rPr>
      <t>FEIS009004</t>
    </r>
  </si>
  <si>
    <r>
      <rPr>
        <sz val="7.5"/>
        <rFont val="Microsoft Sans Serif"/>
        <family val="2"/>
      </rPr>
      <t>IST. ISTRUZ. SUP.  "G.B.ALEOTTI"</t>
    </r>
  </si>
  <si>
    <r>
      <rPr>
        <sz val="7.5"/>
        <rFont val="Microsoft Sans Serif"/>
        <family val="2"/>
      </rPr>
      <t>B74D25002290001</t>
    </r>
  </si>
  <si>
    <r>
      <rPr>
        <sz val="7.5"/>
        <rFont val="Microsoft Sans Serif"/>
        <family val="2"/>
      </rPr>
      <t>REIS00200T</t>
    </r>
  </si>
  <si>
    <r>
      <rPr>
        <sz val="7.5"/>
        <rFont val="Microsoft Sans Serif"/>
        <family val="2"/>
      </rPr>
      <t>"CATTANEO/DALL'AGLIO"</t>
    </r>
  </si>
  <si>
    <r>
      <rPr>
        <sz val="7.5"/>
        <rFont val="Microsoft Sans Serif"/>
        <family val="2"/>
      </rPr>
      <t>C94D25001810001</t>
    </r>
  </si>
  <si>
    <r>
      <rPr>
        <sz val="7.5"/>
        <rFont val="Microsoft Sans Serif"/>
        <family val="2"/>
      </rPr>
      <t>BORI03500C</t>
    </r>
  </si>
  <si>
    <r>
      <rPr>
        <sz val="7.5"/>
        <rFont val="Microsoft Sans Serif"/>
        <family val="2"/>
      </rPr>
      <t xml:space="preserve">ISTITUTO SALESIANO BEATA
</t>
    </r>
    <r>
      <rPr>
        <sz val="7.5"/>
        <rFont val="Microsoft Sans Serif"/>
        <family val="2"/>
      </rPr>
      <t>VERGINE DI SAN LUCA</t>
    </r>
  </si>
  <si>
    <r>
      <rPr>
        <sz val="7.5"/>
        <rFont val="Microsoft Sans Serif"/>
        <family val="2"/>
      </rPr>
      <t>G34D25003210001</t>
    </r>
  </si>
  <si>
    <r>
      <rPr>
        <sz val="7.5"/>
        <rFont val="Microsoft Sans Serif"/>
        <family val="2"/>
      </rPr>
      <t>RETDVV500C</t>
    </r>
  </si>
  <si>
    <r>
      <rPr>
        <sz val="7.5"/>
        <rFont val="Microsoft Sans Serif"/>
        <family val="2"/>
      </rPr>
      <t xml:space="preserve">ISTITUTO TECNICO INDIRIZZO INFORMATICA E
</t>
    </r>
    <r>
      <rPr>
        <sz val="7.5"/>
        <rFont val="Microsoft Sans Serif"/>
        <family val="2"/>
      </rPr>
      <t>TELECOMUNICAZIONI "IEXS"</t>
    </r>
  </si>
  <si>
    <r>
      <rPr>
        <sz val="7.5"/>
        <rFont val="Microsoft Sans Serif"/>
        <family val="2"/>
      </rPr>
      <t>E84D25002770001</t>
    </r>
  </si>
  <si>
    <r>
      <rPr>
        <sz val="7.5"/>
        <rFont val="Microsoft Sans Serif"/>
        <family val="2"/>
      </rPr>
      <t>MOTD02500A</t>
    </r>
  </si>
  <si>
    <r>
      <rPr>
        <sz val="7.5"/>
        <rFont val="Microsoft Sans Serif"/>
        <family val="2"/>
      </rPr>
      <t>SACRO CUORE</t>
    </r>
  </si>
  <si>
    <r>
      <rPr>
        <sz val="7.5"/>
        <rFont val="Microsoft Sans Serif"/>
        <family val="2"/>
      </rPr>
      <t>B91I25000230001</t>
    </r>
  </si>
  <si>
    <r>
      <rPr>
        <sz val="7.5"/>
        <rFont val="Microsoft Sans Serif"/>
        <family val="2"/>
      </rPr>
      <t>BOIS02900E</t>
    </r>
  </si>
  <si>
    <r>
      <rPr>
        <sz val="7.5"/>
        <rFont val="Microsoft Sans Serif"/>
        <family val="2"/>
      </rPr>
      <t xml:space="preserve">I.I.S. AGR. E CHIM G.SCARABELLI-
</t>
    </r>
    <r>
      <rPr>
        <sz val="7.5"/>
        <rFont val="Microsoft Sans Serif"/>
        <family val="2"/>
      </rPr>
      <t>L.GHINI</t>
    </r>
  </si>
  <si>
    <r>
      <rPr>
        <sz val="7.5"/>
        <rFont val="Microsoft Sans Serif"/>
        <family val="2"/>
      </rPr>
      <t>D24D25002000001</t>
    </r>
  </si>
  <si>
    <r>
      <rPr>
        <sz val="7.5"/>
        <rFont val="Microsoft Sans Serif"/>
        <family val="2"/>
      </rPr>
      <t>BOIS02800P</t>
    </r>
  </si>
  <si>
    <r>
      <rPr>
        <sz val="7.5"/>
        <rFont val="Microsoft Sans Serif"/>
        <family val="2"/>
      </rPr>
      <t>I.I.S. ROSA LUXEMBURG</t>
    </r>
  </si>
  <si>
    <r>
      <rPr>
        <sz val="7.5"/>
        <rFont val="Microsoft Sans Serif"/>
        <family val="2"/>
      </rPr>
      <t>D34D25003280001</t>
    </r>
  </si>
  <si>
    <r>
      <rPr>
        <sz val="7.5"/>
        <rFont val="Microsoft Sans Serif"/>
        <family val="2"/>
      </rPr>
      <t>PRTL020001</t>
    </r>
  </si>
  <si>
    <r>
      <rPr>
        <sz val="7.5"/>
        <rFont val="Microsoft Sans Serif"/>
        <family val="2"/>
      </rPr>
      <t>"C. RONDANI"</t>
    </r>
  </si>
  <si>
    <r>
      <rPr>
        <sz val="7.5"/>
        <rFont val="Microsoft Sans Serif"/>
        <family val="2"/>
      </rPr>
      <t>I94D25001540001</t>
    </r>
  </si>
  <si>
    <r>
      <rPr>
        <sz val="7.5"/>
        <rFont val="Microsoft Sans Serif"/>
        <family val="2"/>
      </rPr>
      <t>RAIS011006</t>
    </r>
  </si>
  <si>
    <r>
      <rPr>
        <sz val="7.5"/>
        <rFont val="Microsoft Sans Serif"/>
        <family val="2"/>
      </rPr>
      <t>IIS "TONINO GUERRA" DI CERVIA</t>
    </r>
  </si>
  <si>
    <r>
      <rPr>
        <sz val="7.5"/>
        <rFont val="Microsoft Sans Serif"/>
        <family val="2"/>
      </rPr>
      <t>E84D25002830001</t>
    </r>
  </si>
  <si>
    <r>
      <rPr>
        <sz val="7.5"/>
        <rFont val="Microsoft Sans Serif"/>
        <family val="2"/>
      </rPr>
      <t>RERI090008</t>
    </r>
  </si>
  <si>
    <r>
      <rPr>
        <sz val="7.5"/>
        <rFont val="Microsoft Sans Serif"/>
        <family val="2"/>
      </rPr>
      <t>I P SERVIZI GALVANI IODI</t>
    </r>
  </si>
  <si>
    <r>
      <rPr>
        <sz val="7.5"/>
        <rFont val="Microsoft Sans Serif"/>
        <family val="2"/>
      </rPr>
      <t>C84D25001910001</t>
    </r>
  </si>
  <si>
    <r>
      <rPr>
        <sz val="7.5"/>
        <rFont val="Microsoft Sans Serif"/>
        <family val="2"/>
      </rPr>
      <t>FOTD02000L</t>
    </r>
  </si>
  <si>
    <r>
      <rPr>
        <sz val="7.5"/>
        <rFont val="Microsoft Sans Serif"/>
        <family val="2"/>
      </rPr>
      <t>I.T.C. "SERRA"</t>
    </r>
  </si>
  <si>
    <r>
      <rPr>
        <sz val="7.5"/>
        <rFont val="Microsoft Sans Serif"/>
        <family val="2"/>
      </rPr>
      <t>J14D25004400001</t>
    </r>
  </si>
  <si>
    <r>
      <rPr>
        <sz val="7.5"/>
        <rFont val="Microsoft Sans Serif"/>
        <family val="2"/>
      </rPr>
      <t>MORI030007</t>
    </r>
  </si>
  <si>
    <r>
      <rPr>
        <sz val="7.5"/>
        <rFont val="Microsoft Sans Serif"/>
        <family val="2"/>
      </rPr>
      <t>G.VALLAURI</t>
    </r>
  </si>
  <si>
    <r>
      <rPr>
        <sz val="7.5"/>
        <rFont val="Microsoft Sans Serif"/>
        <family val="2"/>
      </rPr>
      <t>C94D25001580001</t>
    </r>
  </si>
  <si>
    <r>
      <rPr>
        <sz val="7.5"/>
        <rFont val="Microsoft Sans Serif"/>
        <family val="2"/>
      </rPr>
      <t>FORF040008</t>
    </r>
  </si>
  <si>
    <r>
      <rPr>
        <sz val="7.5"/>
        <rFont val="Microsoft Sans Serif"/>
        <family val="2"/>
      </rPr>
      <t>I. P. "RUFFILLI"</t>
    </r>
  </si>
  <si>
    <r>
      <rPr>
        <sz val="7.5"/>
        <rFont val="Microsoft Sans Serif"/>
        <family val="2"/>
      </rPr>
      <t>C64D25001620001</t>
    </r>
  </si>
  <si>
    <r>
      <rPr>
        <sz val="7.5"/>
        <rFont val="Microsoft Sans Serif"/>
        <family val="2"/>
      </rPr>
      <t>REIS00300N</t>
    </r>
  </si>
  <si>
    <r>
      <rPr>
        <sz val="7.5"/>
        <rFont val="Microsoft Sans Serif"/>
        <family val="2"/>
      </rPr>
      <t>"P. GOBETTI"</t>
    </r>
  </si>
  <si>
    <r>
      <rPr>
        <sz val="7.5"/>
        <rFont val="Microsoft Sans Serif"/>
        <family val="2"/>
      </rPr>
      <t>G64D25003010001</t>
    </r>
  </si>
  <si>
    <r>
      <rPr>
        <sz val="7.5"/>
        <rFont val="Microsoft Sans Serif"/>
        <family val="2"/>
      </rPr>
      <t>FEIS00600L</t>
    </r>
  </si>
  <si>
    <r>
      <rPr>
        <sz val="7.5"/>
        <rFont val="Microsoft Sans Serif"/>
        <family val="2"/>
      </rPr>
      <t>I.S.I.T. "U.BASSI - P.BURGATTI"</t>
    </r>
  </si>
  <si>
    <r>
      <rPr>
        <sz val="7.5"/>
        <rFont val="Microsoft Sans Serif"/>
        <family val="2"/>
      </rPr>
      <t>D34D25003570001</t>
    </r>
  </si>
  <si>
    <r>
      <rPr>
        <sz val="7.5"/>
        <rFont val="Microsoft Sans Serif"/>
        <family val="2"/>
      </rPr>
      <t>UDIS00400G</t>
    </r>
  </si>
  <si>
    <r>
      <rPr>
        <sz val="7.5"/>
        <rFont val="Microsoft Sans Serif"/>
        <family val="2"/>
      </rPr>
      <t>ISTITUTO SUPERIORE "E.MATTEI" LATISANA</t>
    </r>
  </si>
  <si>
    <r>
      <rPr>
        <sz val="7.5"/>
        <rFont val="Microsoft Sans Serif"/>
        <family val="2"/>
      </rPr>
      <t>H34D25001630001</t>
    </r>
  </si>
  <si>
    <r>
      <rPr>
        <b/>
        <sz val="9"/>
        <rFont val="Arial"/>
        <family val="2"/>
      </rPr>
      <t>FRIULI VENEZIA GIULIA</t>
    </r>
  </si>
  <si>
    <r>
      <rPr>
        <sz val="7.5"/>
        <rFont val="Microsoft Sans Serif"/>
        <family val="2"/>
      </rPr>
      <t>UDTL01000E</t>
    </r>
  </si>
  <si>
    <r>
      <rPr>
        <sz val="7.5"/>
        <rFont val="Microsoft Sans Serif"/>
        <family val="2"/>
      </rPr>
      <t>ITG "G.G. MARINONI" UDINE</t>
    </r>
  </si>
  <si>
    <r>
      <rPr>
        <sz val="7.5"/>
        <rFont val="Microsoft Sans Serif"/>
        <family val="2"/>
      </rPr>
      <t>H24D25001710001</t>
    </r>
  </si>
  <si>
    <r>
      <rPr>
        <sz val="7.5"/>
        <rFont val="Microsoft Sans Serif"/>
        <family val="2"/>
      </rPr>
      <t>GOIS01100R</t>
    </r>
  </si>
  <si>
    <r>
      <rPr>
        <sz val="7.5"/>
        <rFont val="Microsoft Sans Serif"/>
        <family val="2"/>
      </rPr>
      <t>I.S.I.S. "S. PERTINI" MONFALCONE</t>
    </r>
  </si>
  <si>
    <r>
      <rPr>
        <sz val="7.5"/>
        <rFont val="Microsoft Sans Serif"/>
        <family val="2"/>
      </rPr>
      <t>B44D25001840001</t>
    </r>
  </si>
  <si>
    <r>
      <rPr>
        <sz val="7.5"/>
        <rFont val="Microsoft Sans Serif"/>
        <family val="2"/>
      </rPr>
      <t>UDIS01300A</t>
    </r>
  </si>
  <si>
    <r>
      <rPr>
        <sz val="7.5"/>
        <rFont val="Microsoft Sans Serif"/>
        <family val="2"/>
      </rPr>
      <t>DELLA BASSA FRIULANA</t>
    </r>
  </si>
  <si>
    <r>
      <rPr>
        <sz val="7.5"/>
        <rFont val="Microsoft Sans Serif"/>
        <family val="2"/>
      </rPr>
      <t>E44D25002180001</t>
    </r>
  </si>
  <si>
    <r>
      <rPr>
        <sz val="7.5"/>
        <rFont val="Microsoft Sans Serif"/>
        <family val="2"/>
      </rPr>
      <t>UDIS006007</t>
    </r>
  </si>
  <si>
    <r>
      <rPr>
        <sz val="7.5"/>
        <rFont val="Microsoft Sans Serif"/>
        <family val="2"/>
      </rPr>
      <t>D'ARONCO</t>
    </r>
  </si>
  <si>
    <r>
      <rPr>
        <sz val="7.5"/>
        <rFont val="Microsoft Sans Serif"/>
        <family val="2"/>
      </rPr>
      <t>B64D25002090001</t>
    </r>
  </si>
  <si>
    <r>
      <rPr>
        <sz val="7.5"/>
        <rFont val="Microsoft Sans Serif"/>
        <family val="2"/>
      </rPr>
      <t>GOIS00300T</t>
    </r>
  </si>
  <si>
    <r>
      <rPr>
        <sz val="7.5"/>
        <rFont val="Microsoft Sans Serif"/>
        <family val="2"/>
      </rPr>
      <t>ISIS  R.M. COSSAR-L. DA VINCI</t>
    </r>
  </si>
  <si>
    <r>
      <rPr>
        <sz val="7.5"/>
        <rFont val="Microsoft Sans Serif"/>
        <family val="2"/>
      </rPr>
      <t>I84D25002040001</t>
    </r>
  </si>
  <si>
    <r>
      <rPr>
        <sz val="7.5"/>
        <rFont val="Microsoft Sans Serif"/>
        <family val="2"/>
      </rPr>
      <t>PNIS00900P</t>
    </r>
  </si>
  <si>
    <r>
      <rPr>
        <sz val="7.5"/>
        <rFont val="Microsoft Sans Serif"/>
        <family val="2"/>
      </rPr>
      <t>I.S.I.S.  "L. ZANUSSI"</t>
    </r>
  </si>
  <si>
    <r>
      <rPr>
        <sz val="7.5"/>
        <rFont val="Microsoft Sans Serif"/>
        <family val="2"/>
      </rPr>
      <t>J54D25006860001</t>
    </r>
  </si>
  <si>
    <r>
      <rPr>
        <sz val="7.5"/>
        <rFont val="Microsoft Sans Serif"/>
        <family val="2"/>
      </rPr>
      <t>UDTF00500V</t>
    </r>
  </si>
  <si>
    <r>
      <rPr>
        <sz val="7.5"/>
        <rFont val="Microsoft Sans Serif"/>
        <family val="2"/>
      </rPr>
      <t>ISTITUTO TECNICO INDUSTRIALE PARITARIO "G. BEARZI"</t>
    </r>
  </si>
  <si>
    <r>
      <rPr>
        <sz val="7.5"/>
        <rFont val="Microsoft Sans Serif"/>
        <family val="2"/>
      </rPr>
      <t>E24D25001560001</t>
    </r>
  </si>
  <si>
    <r>
      <rPr>
        <sz val="7.5"/>
        <rFont val="Microsoft Sans Serif"/>
        <family val="2"/>
      </rPr>
      <t>PNIS007003</t>
    </r>
  </si>
  <si>
    <r>
      <rPr>
        <sz val="7.5"/>
        <rFont val="Microsoft Sans Serif"/>
        <family val="2"/>
      </rPr>
      <t>ISIS "P.SARPI"</t>
    </r>
  </si>
  <si>
    <r>
      <rPr>
        <sz val="7.5"/>
        <rFont val="Microsoft Sans Serif"/>
        <family val="2"/>
      </rPr>
      <t>F44D25001520001</t>
    </r>
  </si>
  <si>
    <r>
      <rPr>
        <sz val="7.5"/>
        <rFont val="Microsoft Sans Serif"/>
        <family val="2"/>
      </rPr>
      <t>UDIS01700N</t>
    </r>
  </si>
  <si>
    <r>
      <rPr>
        <sz val="7.5"/>
        <rFont val="Microsoft Sans Serif"/>
        <family val="2"/>
      </rPr>
      <t>ISIS BONALDO STRINGHER</t>
    </r>
  </si>
  <si>
    <r>
      <rPr>
        <sz val="7.5"/>
        <rFont val="Microsoft Sans Serif"/>
        <family val="2"/>
      </rPr>
      <t>J24D25001830001</t>
    </r>
  </si>
  <si>
    <r>
      <rPr>
        <sz val="7.5"/>
        <rFont val="Microsoft Sans Serif"/>
        <family val="2"/>
      </rPr>
      <t>TSIS001002</t>
    </r>
  </si>
  <si>
    <r>
      <rPr>
        <sz val="7.5"/>
        <rFont val="Microsoft Sans Serif"/>
        <family val="2"/>
      </rPr>
      <t>DA VINCI - CARLI - DE SANDRINELLI</t>
    </r>
  </si>
  <si>
    <r>
      <rPr>
        <sz val="7.5"/>
        <rFont val="Microsoft Sans Serif"/>
        <family val="2"/>
      </rPr>
      <t>D94D25001920001</t>
    </r>
  </si>
  <si>
    <r>
      <rPr>
        <sz val="7.5"/>
        <rFont val="Microsoft Sans Serif"/>
        <family val="2"/>
      </rPr>
      <t>PNIS006007</t>
    </r>
  </si>
  <si>
    <r>
      <rPr>
        <sz val="7.5"/>
        <rFont val="Microsoft Sans Serif"/>
        <family val="2"/>
      </rPr>
      <t>I.S.I.S. SACILE - BRUGNERA</t>
    </r>
  </si>
  <si>
    <r>
      <rPr>
        <sz val="7.5"/>
        <rFont val="Microsoft Sans Serif"/>
        <family val="2"/>
      </rPr>
      <t>B94D25001640001</t>
    </r>
  </si>
  <si>
    <r>
      <rPr>
        <sz val="7.5"/>
        <rFont val="Microsoft Sans Serif"/>
        <family val="2"/>
      </rPr>
      <t>UDIS01800D</t>
    </r>
  </si>
  <si>
    <r>
      <rPr>
        <sz val="7.5"/>
        <rFont val="Microsoft Sans Serif"/>
        <family val="2"/>
      </rPr>
      <t>MAGRINI MARCHETTI</t>
    </r>
  </si>
  <si>
    <r>
      <rPr>
        <sz val="7.5"/>
        <rFont val="Microsoft Sans Serif"/>
        <family val="2"/>
      </rPr>
      <t>J64D25001820001</t>
    </r>
  </si>
  <si>
    <r>
      <rPr>
        <sz val="7.5"/>
        <rFont val="Microsoft Sans Serif"/>
        <family val="2"/>
      </rPr>
      <t>PNIS00300Q</t>
    </r>
  </si>
  <si>
    <r>
      <rPr>
        <sz val="7.5"/>
        <rFont val="Microsoft Sans Serif"/>
        <family val="2"/>
      </rPr>
      <t>IS  E. TORRICELLI</t>
    </r>
  </si>
  <si>
    <r>
      <rPr>
        <sz val="7.5"/>
        <rFont val="Microsoft Sans Serif"/>
        <family val="2"/>
      </rPr>
      <t>I64D25001490001</t>
    </r>
  </si>
  <si>
    <r>
      <rPr>
        <sz val="7.5"/>
        <rFont val="Microsoft Sans Serif"/>
        <family val="2"/>
      </rPr>
      <t>GOIS006009</t>
    </r>
  </si>
  <si>
    <r>
      <rPr>
        <sz val="7.5"/>
        <rFont val="Microsoft Sans Serif"/>
        <family val="2"/>
      </rPr>
      <t xml:space="preserve">IS G. BRIGNOLI - L. EINAUDI - G.
</t>
    </r>
    <r>
      <rPr>
        <sz val="7.5"/>
        <rFont val="Microsoft Sans Serif"/>
        <family val="2"/>
      </rPr>
      <t>MARCONI</t>
    </r>
  </si>
  <si>
    <r>
      <rPr>
        <sz val="7.5"/>
        <rFont val="Microsoft Sans Serif"/>
        <family val="2"/>
      </rPr>
      <t>I94D25001780001</t>
    </r>
  </si>
  <si>
    <r>
      <rPr>
        <sz val="7.5"/>
        <rFont val="Microsoft Sans Serif"/>
        <family val="2"/>
      </rPr>
      <t>UDIS021009</t>
    </r>
  </si>
  <si>
    <r>
      <rPr>
        <sz val="7.5"/>
        <rFont val="Microsoft Sans Serif"/>
        <family val="2"/>
      </rPr>
      <t>DEGANUTTI</t>
    </r>
  </si>
  <si>
    <r>
      <rPr>
        <sz val="7.5"/>
        <rFont val="Microsoft Sans Serif"/>
        <family val="2"/>
      </rPr>
      <t>I24D25001700001</t>
    </r>
  </si>
  <si>
    <r>
      <rPr>
        <sz val="7.5"/>
        <rFont val="Microsoft Sans Serif"/>
        <family val="2"/>
      </rPr>
      <t>UDIS014006</t>
    </r>
  </si>
  <si>
    <r>
      <rPr>
        <sz val="7.5"/>
        <rFont val="Microsoft Sans Serif"/>
        <family val="2"/>
      </rPr>
      <t>F.SOLARI</t>
    </r>
  </si>
  <si>
    <r>
      <rPr>
        <sz val="7.5"/>
        <rFont val="Microsoft Sans Serif"/>
        <family val="2"/>
      </rPr>
      <t>E34D25003140001</t>
    </r>
  </si>
  <si>
    <r>
      <rPr>
        <sz val="7.5"/>
        <rFont val="Microsoft Sans Serif"/>
        <family val="2"/>
      </rPr>
      <t>UDIS01100P</t>
    </r>
  </si>
  <si>
    <r>
      <rPr>
        <sz val="7.5"/>
        <rFont val="Microsoft Sans Serif"/>
        <family val="2"/>
      </rPr>
      <t>IIS J. LINUSSIO</t>
    </r>
  </si>
  <si>
    <r>
      <rPr>
        <sz val="7.5"/>
        <rFont val="Microsoft Sans Serif"/>
        <family val="2"/>
      </rPr>
      <t>G84D25002940001</t>
    </r>
  </si>
  <si>
    <r>
      <rPr>
        <sz val="7.5"/>
        <rFont val="Microsoft Sans Serif"/>
        <family val="2"/>
      </rPr>
      <t>TSIS00200T</t>
    </r>
  </si>
  <si>
    <r>
      <rPr>
        <sz val="7.5"/>
        <rFont val="Microsoft Sans Serif"/>
        <family val="2"/>
      </rPr>
      <t>ISIS NAUTICO T. DI SAVOIA  - L. GALVANI</t>
    </r>
  </si>
  <si>
    <r>
      <rPr>
        <sz val="7.5"/>
        <rFont val="Microsoft Sans Serif"/>
        <family val="2"/>
      </rPr>
      <t>G94D25002380001</t>
    </r>
  </si>
  <si>
    <r>
      <rPr>
        <sz val="7.5"/>
        <rFont val="Microsoft Sans Serif"/>
        <family val="2"/>
      </rPr>
      <t>PNIS01200E</t>
    </r>
  </si>
  <si>
    <r>
      <rPr>
        <sz val="7.5"/>
        <rFont val="Microsoft Sans Serif"/>
        <family val="2"/>
      </rPr>
      <t>I.S.I.S. "MATTIUSSI - PERTINI"</t>
    </r>
  </si>
  <si>
    <r>
      <rPr>
        <sz val="7.5"/>
        <rFont val="Microsoft Sans Serif"/>
        <family val="2"/>
      </rPr>
      <t>I54D25007030001</t>
    </r>
  </si>
  <si>
    <r>
      <rPr>
        <sz val="7.5"/>
        <rFont val="Microsoft Sans Serif"/>
        <family val="2"/>
      </rPr>
      <t>PNIS00400G</t>
    </r>
  </si>
  <si>
    <r>
      <rPr>
        <sz val="7.5"/>
        <rFont val="Microsoft Sans Serif"/>
        <family val="2"/>
      </rPr>
      <t>I.S.I.S. "IL TAGLIAMENTO"</t>
    </r>
  </si>
  <si>
    <r>
      <rPr>
        <sz val="7.5"/>
        <rFont val="Microsoft Sans Serif"/>
        <family val="2"/>
      </rPr>
      <t>C74D25001660001</t>
    </r>
  </si>
  <si>
    <r>
      <rPr>
        <sz val="7.5"/>
        <rFont val="Microsoft Sans Serif"/>
        <family val="2"/>
      </rPr>
      <t>GOIS008001</t>
    </r>
  </si>
  <si>
    <r>
      <rPr>
        <sz val="7.5"/>
        <rFont val="Microsoft Sans Serif"/>
        <family val="2"/>
      </rPr>
      <t>GALILEO GALILEI</t>
    </r>
  </si>
  <si>
    <r>
      <rPr>
        <sz val="7.5"/>
        <rFont val="Microsoft Sans Serif"/>
        <family val="2"/>
      </rPr>
      <t>I84D25001600001</t>
    </r>
  </si>
  <si>
    <r>
      <rPr>
        <sz val="7.5"/>
        <rFont val="Microsoft Sans Serif"/>
        <family val="2"/>
      </rPr>
      <t>UDIS01600T</t>
    </r>
  </si>
  <si>
    <r>
      <rPr>
        <sz val="7.5"/>
        <rFont val="Microsoft Sans Serif"/>
        <family val="2"/>
      </rPr>
      <t>ISIS "A. MALIGNANI" UDINE</t>
    </r>
  </si>
  <si>
    <r>
      <rPr>
        <sz val="7.5"/>
        <rFont val="Microsoft Sans Serif"/>
        <family val="2"/>
      </rPr>
      <t>J24D25001600001</t>
    </r>
  </si>
  <si>
    <r>
      <rPr>
        <sz val="7.5"/>
        <rFont val="Microsoft Sans Serif"/>
        <family val="2"/>
      </rPr>
      <t>UDTD010004</t>
    </r>
  </si>
  <si>
    <r>
      <rPr>
        <sz val="7.5"/>
        <rFont val="Microsoft Sans Serif"/>
        <family val="2"/>
      </rPr>
      <t>ITC "A. ZANON " UDINE</t>
    </r>
  </si>
  <si>
    <r>
      <rPr>
        <sz val="7.5"/>
        <rFont val="Microsoft Sans Serif"/>
        <family val="2"/>
      </rPr>
      <t>F24D25001520001</t>
    </r>
  </si>
  <si>
    <r>
      <rPr>
        <sz val="7.5"/>
        <rFont val="Microsoft Sans Serif"/>
        <family val="2"/>
      </rPr>
      <t>TSTF010008</t>
    </r>
  </si>
  <si>
    <r>
      <rPr>
        <sz val="7.5"/>
        <rFont val="Microsoft Sans Serif"/>
        <family val="2"/>
      </rPr>
      <t>ALESSANDRO VOLTA</t>
    </r>
  </si>
  <si>
    <r>
      <rPr>
        <sz val="7.5"/>
        <rFont val="Microsoft Sans Serif"/>
        <family val="2"/>
      </rPr>
      <t>D94D25001980001</t>
    </r>
  </si>
  <si>
    <r>
      <rPr>
        <sz val="7.5"/>
        <rFont val="Microsoft Sans Serif"/>
        <family val="2"/>
      </rPr>
      <t>PNTF01000A</t>
    </r>
  </si>
  <si>
    <r>
      <rPr>
        <sz val="7.5"/>
        <rFont val="Microsoft Sans Serif"/>
        <family val="2"/>
      </rPr>
      <t>ITST  KENNEDY</t>
    </r>
  </si>
  <si>
    <r>
      <rPr>
        <sz val="7.5"/>
        <rFont val="Microsoft Sans Serif"/>
        <family val="2"/>
      </rPr>
      <t>H54D25004440001</t>
    </r>
  </si>
  <si>
    <r>
      <rPr>
        <sz val="7.5"/>
        <rFont val="Microsoft Sans Serif"/>
        <family val="2"/>
      </rPr>
      <t>UDIS01200E</t>
    </r>
  </si>
  <si>
    <r>
      <rPr>
        <sz val="7.5"/>
        <rFont val="Microsoft Sans Serif"/>
        <family val="2"/>
      </rPr>
      <t>IS V. MANZINI</t>
    </r>
  </si>
  <si>
    <r>
      <rPr>
        <sz val="7.5"/>
        <rFont val="Microsoft Sans Serif"/>
        <family val="2"/>
      </rPr>
      <t>D84D25002070001</t>
    </r>
  </si>
  <si>
    <r>
      <rPr>
        <sz val="7.5"/>
        <rFont val="Microsoft Sans Serif"/>
        <family val="2"/>
      </rPr>
      <t>GOIS00400N</t>
    </r>
  </si>
  <si>
    <r>
      <rPr>
        <sz val="7.5"/>
        <rFont val="Microsoft Sans Serif"/>
        <family val="2"/>
      </rPr>
      <t>ISIS I. CANKAR  (LINGUA SLOVENA)</t>
    </r>
  </si>
  <si>
    <r>
      <rPr>
        <sz val="7.5"/>
        <rFont val="Microsoft Sans Serif"/>
        <family val="2"/>
      </rPr>
      <t>B84D25002340001</t>
    </r>
  </si>
  <si>
    <r>
      <rPr>
        <sz val="7.5"/>
        <rFont val="Microsoft Sans Serif"/>
        <family val="2"/>
      </rPr>
      <t>TSIS00300N</t>
    </r>
  </si>
  <si>
    <r>
      <rPr>
        <sz val="7.5"/>
        <rFont val="Microsoft Sans Serif"/>
        <family val="2"/>
      </rPr>
      <t>J.STEFAN-L.INS.SLOVENA</t>
    </r>
  </si>
  <si>
    <r>
      <rPr>
        <sz val="7.5"/>
        <rFont val="Microsoft Sans Serif"/>
        <family val="2"/>
      </rPr>
      <t>B94D25001780001</t>
    </r>
  </si>
  <si>
    <r>
      <rPr>
        <sz val="7.5"/>
        <rFont val="Microsoft Sans Serif"/>
        <family val="2"/>
      </rPr>
      <t>RMTD67500X</t>
    </r>
  </si>
  <si>
    <r>
      <rPr>
        <sz val="7.5"/>
        <rFont val="Microsoft Sans Serif"/>
        <family val="2"/>
      </rPr>
      <t>ANIENE - AMMINISTRAZIONE, FINANZA E MARKETING - SIA -</t>
    </r>
  </si>
  <si>
    <r>
      <rPr>
        <sz val="7.5"/>
        <rFont val="Microsoft Sans Serif"/>
        <family val="2"/>
      </rPr>
      <t>G84D25002790001</t>
    </r>
  </si>
  <si>
    <r>
      <rPr>
        <b/>
        <sz val="9"/>
        <rFont val="Arial"/>
        <family val="2"/>
      </rPr>
      <t>LAZIO</t>
    </r>
  </si>
  <si>
    <r>
      <rPr>
        <sz val="7.5"/>
        <rFont val="Microsoft Sans Serif"/>
        <family val="2"/>
      </rPr>
      <t>FRIS027009</t>
    </r>
  </si>
  <si>
    <r>
      <rPr>
        <sz val="7.5"/>
        <rFont val="Microsoft Sans Serif"/>
        <family val="2"/>
      </rPr>
      <t>I.I.S. "CESARE BARONIO" SORA</t>
    </r>
  </si>
  <si>
    <r>
      <rPr>
        <sz val="7.5"/>
        <rFont val="Microsoft Sans Serif"/>
        <family val="2"/>
      </rPr>
      <t>D44D25002210001</t>
    </r>
  </si>
  <si>
    <r>
      <rPr>
        <sz val="7.5"/>
        <rFont val="Microsoft Sans Serif"/>
        <family val="2"/>
      </rPr>
      <t>RMTAZI500E</t>
    </r>
  </si>
  <si>
    <r>
      <rPr>
        <sz val="7.5"/>
        <rFont val="Microsoft Sans Serif"/>
        <family val="2"/>
      </rPr>
      <t>EUROPA UNITA</t>
    </r>
  </si>
  <si>
    <r>
      <rPr>
        <sz val="7.5"/>
        <rFont val="Microsoft Sans Serif"/>
        <family val="2"/>
      </rPr>
      <t>D84D25002320001</t>
    </r>
  </si>
  <si>
    <r>
      <rPr>
        <sz val="7.5"/>
        <rFont val="Microsoft Sans Serif"/>
        <family val="2"/>
      </rPr>
      <t>RMIS12200T</t>
    </r>
  </si>
  <si>
    <r>
      <rPr>
        <sz val="7.5"/>
        <rFont val="Microsoft Sans Serif"/>
        <family val="2"/>
      </rPr>
      <t>I.I.S. APICIO - COLONNA GATTI</t>
    </r>
  </si>
  <si>
    <r>
      <rPr>
        <sz val="7.5"/>
        <rFont val="Microsoft Sans Serif"/>
        <family val="2"/>
      </rPr>
      <t>H54D25005470001</t>
    </r>
  </si>
  <si>
    <r>
      <rPr>
        <sz val="7.5"/>
        <rFont val="Microsoft Sans Serif"/>
        <family val="2"/>
      </rPr>
      <t>FRIS007004</t>
    </r>
  </si>
  <si>
    <r>
      <rPr>
        <sz val="7.5"/>
        <rFont val="Microsoft Sans Serif"/>
        <family val="2"/>
      </rPr>
      <t>I.I.S. "SAN BENEDETTO" CASSINO</t>
    </r>
  </si>
  <si>
    <r>
      <rPr>
        <sz val="7.5"/>
        <rFont val="Microsoft Sans Serif"/>
        <family val="2"/>
      </rPr>
      <t>J34D25001910001</t>
    </r>
  </si>
  <si>
    <r>
      <rPr>
        <sz val="7.5"/>
        <rFont val="Microsoft Sans Serif"/>
        <family val="2"/>
      </rPr>
      <t>RMTF285009</t>
    </r>
  </si>
  <si>
    <r>
      <rPr>
        <sz val="7.5"/>
        <rFont val="Microsoft Sans Serif"/>
        <family val="2"/>
      </rPr>
      <t>ITI G. FALCONE</t>
    </r>
  </si>
  <si>
    <r>
      <rPr>
        <sz val="7.5"/>
        <rFont val="Microsoft Sans Serif"/>
        <family val="2"/>
      </rPr>
      <t>F54D25006490001</t>
    </r>
  </si>
  <si>
    <r>
      <rPr>
        <sz val="7.5"/>
        <rFont val="Microsoft Sans Serif"/>
        <family val="2"/>
      </rPr>
      <t>RMIS04600D</t>
    </r>
  </si>
  <si>
    <r>
      <rPr>
        <sz val="7.5"/>
        <rFont val="Microsoft Sans Serif"/>
        <family val="2"/>
      </rPr>
      <t>STENDHAL</t>
    </r>
  </si>
  <si>
    <r>
      <rPr>
        <sz val="7.5"/>
        <rFont val="Microsoft Sans Serif"/>
        <family val="2"/>
      </rPr>
      <t>B34D25002140001</t>
    </r>
  </si>
  <si>
    <r>
      <rPr>
        <sz val="7.5"/>
        <rFont val="Microsoft Sans Serif"/>
        <family val="2"/>
      </rPr>
      <t>RMIS12300N</t>
    </r>
  </si>
  <si>
    <r>
      <rPr>
        <sz val="7.5"/>
        <rFont val="Microsoft Sans Serif"/>
        <family val="2"/>
      </rPr>
      <t>BIAGIO PASCAL</t>
    </r>
  </si>
  <si>
    <r>
      <rPr>
        <sz val="7.5"/>
        <rFont val="Microsoft Sans Serif"/>
        <family val="2"/>
      </rPr>
      <t>J84D25002010001</t>
    </r>
  </si>
  <si>
    <r>
      <rPr>
        <sz val="7.5"/>
        <rFont val="Microsoft Sans Serif"/>
        <family val="2"/>
      </rPr>
      <t>FRRH030008</t>
    </r>
  </si>
  <si>
    <r>
      <rPr>
        <sz val="7.5"/>
        <rFont val="Microsoft Sans Serif"/>
        <family val="2"/>
      </rPr>
      <t>I.P.S.S.E.O.A. "M. BUONARROTI" FIUGGI</t>
    </r>
  </si>
  <si>
    <r>
      <rPr>
        <sz val="7.5"/>
        <rFont val="Microsoft Sans Serif"/>
        <family val="2"/>
      </rPr>
      <t>H14D25001610001</t>
    </r>
  </si>
  <si>
    <r>
      <rPr>
        <sz val="7.5"/>
        <rFont val="Microsoft Sans Serif"/>
        <family val="2"/>
      </rPr>
      <t>RMRH01000T</t>
    </r>
  </si>
  <si>
    <r>
      <rPr>
        <sz val="7.5"/>
        <rFont val="Microsoft Sans Serif"/>
        <family val="2"/>
      </rPr>
      <t>"TOR CARBONE - ALESSANDRO NARDUCCI"</t>
    </r>
  </si>
  <si>
    <r>
      <rPr>
        <sz val="7.5"/>
        <rFont val="Microsoft Sans Serif"/>
        <family val="2"/>
      </rPr>
      <t>F84D25002120001</t>
    </r>
  </si>
  <si>
    <r>
      <rPr>
        <sz val="7.5"/>
        <rFont val="Microsoft Sans Serif"/>
        <family val="2"/>
      </rPr>
      <t>LTIS00600X</t>
    </r>
  </si>
  <si>
    <r>
      <rPr>
        <sz val="7.5"/>
        <rFont val="Microsoft Sans Serif"/>
        <family val="2"/>
      </rPr>
      <t>PACIFICI E DE MAGISTRIS</t>
    </r>
  </si>
  <si>
    <r>
      <rPr>
        <sz val="7.5"/>
        <rFont val="Microsoft Sans Serif"/>
        <family val="2"/>
      </rPr>
      <t>E14D25002440001</t>
    </r>
  </si>
  <si>
    <r>
      <rPr>
        <sz val="7.5"/>
        <rFont val="Microsoft Sans Serif"/>
        <family val="2"/>
      </rPr>
      <t>RMTF350007</t>
    </r>
  </si>
  <si>
    <r>
      <rPr>
        <sz val="7.5"/>
        <rFont val="Microsoft Sans Serif"/>
        <family val="2"/>
      </rPr>
      <t>ITI M. FARADAY</t>
    </r>
  </si>
  <si>
    <r>
      <rPr>
        <sz val="7.5"/>
        <rFont val="Microsoft Sans Serif"/>
        <family val="2"/>
      </rPr>
      <t>F84D25002010001</t>
    </r>
  </si>
  <si>
    <r>
      <rPr>
        <sz val="7.5"/>
        <rFont val="Microsoft Sans Serif"/>
        <family val="2"/>
      </rPr>
      <t>RMIS03600V</t>
    </r>
  </si>
  <si>
    <r>
      <rPr>
        <sz val="7.5"/>
        <rFont val="Microsoft Sans Serif"/>
        <family val="2"/>
      </rPr>
      <t>I.I.S.  J. PIAGET-V. NOBILIORE - DIAZ</t>
    </r>
  </si>
  <si>
    <r>
      <rPr>
        <sz val="7.5"/>
        <rFont val="Microsoft Sans Serif"/>
        <family val="2"/>
      </rPr>
      <t>I84D25002010001</t>
    </r>
  </si>
  <si>
    <r>
      <rPr>
        <sz val="7.5"/>
        <rFont val="Microsoft Sans Serif"/>
        <family val="2"/>
      </rPr>
      <t>FRIS00800X</t>
    </r>
  </si>
  <si>
    <r>
      <rPr>
        <sz val="7.5"/>
        <rFont val="Microsoft Sans Serif"/>
        <family val="2"/>
      </rPr>
      <t>I.I.S. "L.ANGELONI"</t>
    </r>
  </si>
  <si>
    <r>
      <rPr>
        <sz val="7.5"/>
        <rFont val="Microsoft Sans Serif"/>
        <family val="2"/>
      </rPr>
      <t>C44D25001760001</t>
    </r>
  </si>
  <si>
    <r>
      <rPr>
        <sz val="7.5"/>
        <rFont val="Microsoft Sans Serif"/>
        <family val="2"/>
      </rPr>
      <t>RMIS03900A</t>
    </r>
  </si>
  <si>
    <r>
      <rPr>
        <sz val="7.5"/>
        <rFont val="Microsoft Sans Serif"/>
        <family val="2"/>
      </rPr>
      <t>IS LEON BATTISTA ALBERTI</t>
    </r>
  </si>
  <si>
    <r>
      <rPr>
        <sz val="7.5"/>
        <rFont val="Microsoft Sans Serif"/>
        <family val="2"/>
      </rPr>
      <t>F84D25002320001</t>
    </r>
  </si>
  <si>
    <r>
      <rPr>
        <sz val="7.5"/>
        <rFont val="Microsoft Sans Serif"/>
        <family val="2"/>
      </rPr>
      <t>RMRC03000T</t>
    </r>
  </si>
  <si>
    <r>
      <rPr>
        <sz val="7.5"/>
        <rFont val="Microsoft Sans Serif"/>
        <family val="2"/>
      </rPr>
      <t>M.PANTALEONI</t>
    </r>
  </si>
  <si>
    <r>
      <rPr>
        <sz val="7.5"/>
        <rFont val="Microsoft Sans Serif"/>
        <family val="2"/>
      </rPr>
      <t>D14D25002950001</t>
    </r>
  </si>
  <si>
    <r>
      <rPr>
        <sz val="7.5"/>
        <rFont val="Microsoft Sans Serif"/>
        <family val="2"/>
      </rPr>
      <t>RMRI08000G</t>
    </r>
  </si>
  <si>
    <r>
      <rPr>
        <sz val="7.5"/>
        <rFont val="Microsoft Sans Serif"/>
        <family val="2"/>
      </rPr>
      <t>O. OLIVIERI</t>
    </r>
  </si>
  <si>
    <r>
      <rPr>
        <sz val="7.5"/>
        <rFont val="Microsoft Sans Serif"/>
        <family val="2"/>
      </rPr>
      <t>G34D25003180001</t>
    </r>
  </si>
  <si>
    <r>
      <rPr>
        <sz val="7.5"/>
        <rFont val="Microsoft Sans Serif"/>
        <family val="2"/>
      </rPr>
      <t>RMIS071006</t>
    </r>
  </si>
  <si>
    <r>
      <rPr>
        <sz val="7.5"/>
        <rFont val="Microsoft Sans Serif"/>
        <family val="2"/>
      </rPr>
      <t>IS VIA COPERNICO POMEZIA</t>
    </r>
  </si>
  <si>
    <r>
      <rPr>
        <sz val="7.5"/>
        <rFont val="Microsoft Sans Serif"/>
        <family val="2"/>
      </rPr>
      <t>G54D25007970001</t>
    </r>
  </si>
  <si>
    <r>
      <rPr>
        <sz val="7.5"/>
        <rFont val="Microsoft Sans Serif"/>
        <family val="2"/>
      </rPr>
      <t>RMIS118006</t>
    </r>
  </si>
  <si>
    <r>
      <rPr>
        <sz val="7.5"/>
        <rFont val="Microsoft Sans Serif"/>
        <family val="2"/>
      </rPr>
      <t>L.EINAUDI</t>
    </r>
  </si>
  <si>
    <r>
      <rPr>
        <sz val="7.5"/>
        <rFont val="Microsoft Sans Serif"/>
        <family val="2"/>
      </rPr>
      <t>I84D25002070001</t>
    </r>
  </si>
  <si>
    <r>
      <rPr>
        <sz val="7.5"/>
        <rFont val="Microsoft Sans Serif"/>
        <family val="2"/>
      </rPr>
      <t>RMIS092007</t>
    </r>
  </si>
  <si>
    <r>
      <rPr>
        <sz val="7.5"/>
        <rFont val="Microsoft Sans Serif"/>
        <family val="2"/>
      </rPr>
      <t>VICOLO DEL CASAL LUMBROSO</t>
    </r>
  </si>
  <si>
    <r>
      <rPr>
        <sz val="7.5"/>
        <rFont val="Microsoft Sans Serif"/>
        <family val="2"/>
      </rPr>
      <t>B84D25002120001</t>
    </r>
  </si>
  <si>
    <r>
      <rPr>
        <sz val="7.5"/>
        <rFont val="Microsoft Sans Serif"/>
        <family val="2"/>
      </rPr>
      <t>RMRH04000N</t>
    </r>
  </si>
  <si>
    <r>
      <rPr>
        <sz val="7.5"/>
        <rFont val="Microsoft Sans Serif"/>
        <family val="2"/>
      </rPr>
      <t>AMERIGO VESPUCCI</t>
    </r>
  </si>
  <si>
    <r>
      <rPr>
        <sz val="7.5"/>
        <rFont val="Microsoft Sans Serif"/>
        <family val="2"/>
      </rPr>
      <t>F84D25002170001</t>
    </r>
  </si>
  <si>
    <r>
      <rPr>
        <sz val="7.5"/>
        <rFont val="Microsoft Sans Serif"/>
        <family val="2"/>
      </rPr>
      <t>RMIS10200L</t>
    </r>
  </si>
  <si>
    <r>
      <rPr>
        <sz val="7.5"/>
        <rFont val="Microsoft Sans Serif"/>
        <family val="2"/>
      </rPr>
      <t>PERTINI FALCONE</t>
    </r>
  </si>
  <si>
    <r>
      <rPr>
        <sz val="7.5"/>
        <rFont val="Microsoft Sans Serif"/>
        <family val="2"/>
      </rPr>
      <t>C84D25001700001</t>
    </r>
  </si>
  <si>
    <r>
      <rPr>
        <sz val="7.5"/>
        <rFont val="Microsoft Sans Serif"/>
        <family val="2"/>
      </rPr>
      <t>FRIC82000A</t>
    </r>
  </si>
  <si>
    <r>
      <rPr>
        <sz val="7.5"/>
        <rFont val="Microsoft Sans Serif"/>
        <family val="2"/>
      </rPr>
      <t>ISTITUTO OMNICOMPRENSIVO ALVITO</t>
    </r>
  </si>
  <si>
    <r>
      <rPr>
        <sz val="7.5"/>
        <rFont val="Microsoft Sans Serif"/>
        <family val="2"/>
      </rPr>
      <t>I64D25001780001</t>
    </r>
  </si>
  <si>
    <r>
      <rPr>
        <sz val="7.5"/>
        <rFont val="Microsoft Sans Serif"/>
        <family val="2"/>
      </rPr>
      <t>RMRH080004</t>
    </r>
  </si>
  <si>
    <r>
      <rPr>
        <sz val="7.5"/>
        <rFont val="Microsoft Sans Serif"/>
        <family val="2"/>
      </rPr>
      <t>I.P.S.A.R. - IPSSEOA VIA A. DE GASPERI</t>
    </r>
  </si>
  <si>
    <r>
      <rPr>
        <sz val="7.5"/>
        <rFont val="Microsoft Sans Serif"/>
        <family val="2"/>
      </rPr>
      <t>G14D25002260001</t>
    </r>
  </si>
  <si>
    <r>
      <rPr>
        <sz val="7.5"/>
        <rFont val="Microsoft Sans Serif"/>
        <family val="2"/>
      </rPr>
      <t>RMIS084008</t>
    </r>
  </si>
  <si>
    <r>
      <rPr>
        <sz val="7.5"/>
        <rFont val="Microsoft Sans Serif"/>
        <family val="2"/>
      </rPr>
      <t>FEDERICO CAFFE'</t>
    </r>
  </si>
  <si>
    <r>
      <rPr>
        <sz val="7.5"/>
        <rFont val="Microsoft Sans Serif"/>
        <family val="2"/>
      </rPr>
      <t>I84D25002100001</t>
    </r>
  </si>
  <si>
    <r>
      <rPr>
        <sz val="7.5"/>
        <rFont val="Microsoft Sans Serif"/>
        <family val="2"/>
      </rPr>
      <t>RMIS11100B</t>
    </r>
  </si>
  <si>
    <r>
      <rPr>
        <sz val="7.5"/>
        <rFont val="Microsoft Sans Serif"/>
        <family val="2"/>
      </rPr>
      <t>VIA C. EMERY, 97</t>
    </r>
  </si>
  <si>
    <r>
      <rPr>
        <sz val="7.5"/>
        <rFont val="Microsoft Sans Serif"/>
        <family val="2"/>
      </rPr>
      <t>B84D25002170001</t>
    </r>
  </si>
  <si>
    <r>
      <rPr>
        <sz val="7.5"/>
        <rFont val="Microsoft Sans Serif"/>
        <family val="2"/>
      </rPr>
      <t>RMTD640001</t>
    </r>
  </si>
  <si>
    <r>
      <rPr>
        <sz val="7.5"/>
        <rFont val="Microsoft Sans Serif"/>
        <family val="2"/>
      </rPr>
      <t>PAOLO TOSCANELLI</t>
    </r>
  </si>
  <si>
    <r>
      <rPr>
        <sz val="7.5"/>
        <rFont val="Microsoft Sans Serif"/>
        <family val="2"/>
      </rPr>
      <t>G84D25002490001</t>
    </r>
  </si>
  <si>
    <r>
      <rPr>
        <sz val="7.5"/>
        <rFont val="Microsoft Sans Serif"/>
        <family val="2"/>
      </rPr>
      <t>RMIS06100G</t>
    </r>
  </si>
  <si>
    <r>
      <rPr>
        <sz val="7.5"/>
        <rFont val="Microsoft Sans Serif"/>
        <family val="2"/>
      </rPr>
      <t>VIA DOMIZIA LUCILLA</t>
    </r>
  </si>
  <si>
    <r>
      <rPr>
        <sz val="7.5"/>
        <rFont val="Microsoft Sans Serif"/>
        <family val="2"/>
      </rPr>
      <t>B84D25001950001</t>
    </r>
  </si>
  <si>
    <r>
      <rPr>
        <sz val="7.5"/>
        <rFont val="Microsoft Sans Serif"/>
        <family val="2"/>
      </rPr>
      <t>RIIC82400T</t>
    </r>
  </si>
  <si>
    <r>
      <rPr>
        <sz val="7.5"/>
        <rFont val="Microsoft Sans Serif"/>
        <family val="2"/>
      </rPr>
      <t>I. OMNICOMPRENSIVO  S. PERTINI</t>
    </r>
  </si>
  <si>
    <r>
      <rPr>
        <sz val="7.5"/>
        <rFont val="Microsoft Sans Serif"/>
        <family val="2"/>
      </rPr>
      <t>G44D25003050001</t>
    </r>
  </si>
  <si>
    <r>
      <rPr>
        <sz val="7.5"/>
        <rFont val="Microsoft Sans Serif"/>
        <family val="2"/>
      </rPr>
      <t>FRIS00300R</t>
    </r>
  </si>
  <si>
    <r>
      <rPr>
        <sz val="7.5"/>
        <rFont val="Microsoft Sans Serif"/>
        <family val="2"/>
      </rPr>
      <t>I.I.S. "S. PERTINI" ALATRI</t>
    </r>
  </si>
  <si>
    <r>
      <rPr>
        <sz val="7.5"/>
        <rFont val="Microsoft Sans Serif"/>
        <family val="2"/>
      </rPr>
      <t>C54D25004950006</t>
    </r>
  </si>
  <si>
    <r>
      <rPr>
        <sz val="7.5"/>
        <rFont val="Microsoft Sans Serif"/>
        <family val="2"/>
      </rPr>
      <t>LTIS00100R</t>
    </r>
  </si>
  <si>
    <r>
      <rPr>
        <sz val="7.5"/>
        <rFont val="Microsoft Sans Serif"/>
        <family val="2"/>
      </rPr>
      <t>I.I.S.  CAMPUS DEI LICEI  - M. RAMADU'-</t>
    </r>
  </si>
  <si>
    <r>
      <rPr>
        <sz val="7.5"/>
        <rFont val="Microsoft Sans Serif"/>
        <family val="2"/>
      </rPr>
      <t>D54D25007280001</t>
    </r>
  </si>
  <si>
    <r>
      <rPr>
        <sz val="7.5"/>
        <rFont val="Microsoft Sans Serif"/>
        <family val="2"/>
      </rPr>
      <t>RIIC81900A</t>
    </r>
  </si>
  <si>
    <r>
      <rPr>
        <sz val="7.5"/>
        <rFont val="Microsoft Sans Serif"/>
        <family val="2"/>
      </rPr>
      <t>I. OMNICOMPRENSIVO BORGOROSE</t>
    </r>
  </si>
  <si>
    <r>
      <rPr>
        <sz val="7.5"/>
        <rFont val="Microsoft Sans Serif"/>
        <family val="2"/>
      </rPr>
      <t>G34D25003440001</t>
    </r>
  </si>
  <si>
    <r>
      <rPr>
        <sz val="7.5"/>
        <rFont val="Microsoft Sans Serif"/>
        <family val="2"/>
      </rPr>
      <t>RMTB00500D</t>
    </r>
  </si>
  <si>
    <r>
      <rPr>
        <sz val="7.5"/>
        <rFont val="Microsoft Sans Serif"/>
        <family val="2"/>
      </rPr>
      <t xml:space="preserve">Secondo Ciclo - ISTITUTO
</t>
    </r>
    <r>
      <rPr>
        <sz val="7.5"/>
        <rFont val="Microsoft Sans Serif"/>
        <family val="2"/>
      </rPr>
      <t>TECNICO AREONAUTICO</t>
    </r>
  </si>
  <si>
    <r>
      <rPr>
        <sz val="7.5"/>
        <rFont val="Microsoft Sans Serif"/>
        <family val="2"/>
      </rPr>
      <t>SALVO D'ACQUISTO</t>
    </r>
  </si>
  <si>
    <r>
      <rPr>
        <sz val="7.5"/>
        <rFont val="Microsoft Sans Serif"/>
        <family val="2"/>
      </rPr>
      <t>C24D25001390001</t>
    </r>
  </si>
  <si>
    <r>
      <rPr>
        <sz val="7.5"/>
        <rFont val="Microsoft Sans Serif"/>
        <family val="2"/>
      </rPr>
      <t>RIIS001009</t>
    </r>
  </si>
  <si>
    <r>
      <rPr>
        <sz val="7.5"/>
        <rFont val="Microsoft Sans Serif"/>
        <family val="2"/>
      </rPr>
      <t>I.I.S. "STATISTA  ALDO MORO"</t>
    </r>
  </si>
  <si>
    <r>
      <rPr>
        <sz val="7.5"/>
        <rFont val="Microsoft Sans Serif"/>
        <family val="2"/>
      </rPr>
      <t>E54D25006090001</t>
    </r>
  </si>
  <si>
    <r>
      <rPr>
        <sz val="7.5"/>
        <rFont val="Microsoft Sans Serif"/>
        <family val="2"/>
      </rPr>
      <t>RMIS03100Q</t>
    </r>
  </si>
  <si>
    <r>
      <rPr>
        <sz val="7.5"/>
        <rFont val="Microsoft Sans Serif"/>
        <family val="2"/>
      </rPr>
      <t>PAOLO BAFFI</t>
    </r>
  </si>
  <si>
    <r>
      <rPr>
        <sz val="7.5"/>
        <rFont val="Microsoft Sans Serif"/>
        <family val="2"/>
      </rPr>
      <t>D14D25003080001</t>
    </r>
  </si>
  <si>
    <r>
      <rPr>
        <sz val="7.5"/>
        <rFont val="Microsoft Sans Serif"/>
        <family val="2"/>
      </rPr>
      <t>FRIS01900A</t>
    </r>
  </si>
  <si>
    <r>
      <rPr>
        <sz val="7.5"/>
        <rFont val="Microsoft Sans Serif"/>
        <family val="2"/>
      </rPr>
      <t>I.I.S.  CECCANO</t>
    </r>
  </si>
  <si>
    <r>
      <rPr>
        <sz val="7.5"/>
        <rFont val="Microsoft Sans Serif"/>
        <family val="2"/>
      </rPr>
      <t>J84D25001950001</t>
    </r>
  </si>
  <si>
    <r>
      <rPr>
        <sz val="7.5"/>
        <rFont val="Microsoft Sans Serif"/>
        <family val="2"/>
      </rPr>
      <t>LTRH01000P</t>
    </r>
  </si>
  <si>
    <r>
      <rPr>
        <sz val="7.5"/>
        <rFont val="Microsoft Sans Serif"/>
        <family val="2"/>
      </rPr>
      <t>IPSEOA  "CELLETTI" FORMIA</t>
    </r>
  </si>
  <si>
    <r>
      <rPr>
        <sz val="7.5"/>
        <rFont val="Microsoft Sans Serif"/>
        <family val="2"/>
      </rPr>
      <t>J84D25002130001</t>
    </r>
  </si>
  <si>
    <r>
      <rPr>
        <sz val="7.5"/>
        <rFont val="Microsoft Sans Serif"/>
        <family val="2"/>
      </rPr>
      <t>FRIS02600D</t>
    </r>
  </si>
  <si>
    <r>
      <rPr>
        <sz val="7.5"/>
        <rFont val="Microsoft Sans Serif"/>
        <family val="2"/>
      </rPr>
      <t xml:space="preserve">I.I.S. "NICOLUCCI-REGGIO" ISOLA
</t>
    </r>
    <r>
      <rPr>
        <sz val="7.5"/>
        <rFont val="Microsoft Sans Serif"/>
        <family val="2"/>
      </rPr>
      <t>DEL LIRI</t>
    </r>
  </si>
  <si>
    <r>
      <rPr>
        <sz val="7.5"/>
        <rFont val="Microsoft Sans Serif"/>
        <family val="2"/>
      </rPr>
      <t>J94D25001310001</t>
    </r>
  </si>
  <si>
    <r>
      <rPr>
        <sz val="7.5"/>
        <rFont val="Microsoft Sans Serif"/>
        <family val="2"/>
      </rPr>
      <t>RMTN02000C</t>
    </r>
  </si>
  <si>
    <r>
      <rPr>
        <sz val="7.5"/>
        <rFont val="Microsoft Sans Serif"/>
        <family val="2"/>
      </rPr>
      <t xml:space="preserve">Secondo Ciclo - ISTITUTO
</t>
    </r>
    <r>
      <rPr>
        <sz val="7.5"/>
        <rFont val="Microsoft Sans Serif"/>
        <family val="2"/>
      </rPr>
      <t>TECNICO PER IL TURISMO</t>
    </r>
  </si>
  <si>
    <r>
      <rPr>
        <sz val="7.5"/>
        <rFont val="Microsoft Sans Serif"/>
        <family val="2"/>
      </rPr>
      <t>ITTUR  LIVIA BOTTARDI</t>
    </r>
  </si>
  <si>
    <r>
      <rPr>
        <sz val="7.5"/>
        <rFont val="Microsoft Sans Serif"/>
        <family val="2"/>
      </rPr>
      <t>G84D25002700001</t>
    </r>
  </si>
  <si>
    <r>
      <rPr>
        <sz val="7.5"/>
        <rFont val="Microsoft Sans Serif"/>
        <family val="2"/>
      </rPr>
      <t>RMIS03300B</t>
    </r>
  </si>
  <si>
    <r>
      <rPr>
        <sz val="7.5"/>
        <rFont val="Microsoft Sans Serif"/>
        <family val="2"/>
      </rPr>
      <t>CARLO URBANI</t>
    </r>
  </si>
  <si>
    <r>
      <rPr>
        <sz val="7.5"/>
        <rFont val="Microsoft Sans Serif"/>
        <family val="2"/>
      </rPr>
      <t>B84D25002100001</t>
    </r>
  </si>
  <si>
    <r>
      <rPr>
        <sz val="7.5"/>
        <rFont val="Microsoft Sans Serif"/>
        <family val="2"/>
      </rPr>
      <t>RIIS007008</t>
    </r>
  </si>
  <si>
    <r>
      <rPr>
        <sz val="7.5"/>
        <rFont val="Microsoft Sans Serif"/>
        <family val="2"/>
      </rPr>
      <t>I.I.S. "CELESTINO ROSATELLI"</t>
    </r>
  </si>
  <si>
    <r>
      <rPr>
        <sz val="7.5"/>
        <rFont val="Microsoft Sans Serif"/>
        <family val="2"/>
      </rPr>
      <t>C14D25002030001</t>
    </r>
  </si>
  <si>
    <r>
      <rPr>
        <sz val="7.5"/>
        <rFont val="Microsoft Sans Serif"/>
        <family val="2"/>
      </rPr>
      <t>RMIS049001</t>
    </r>
  </si>
  <si>
    <r>
      <rPr>
        <sz val="7.5"/>
        <rFont val="Microsoft Sans Serif"/>
        <family val="2"/>
      </rPr>
      <t>PIAZZA RESISTENZA, 1</t>
    </r>
  </si>
  <si>
    <r>
      <rPr>
        <sz val="7.5"/>
        <rFont val="Microsoft Sans Serif"/>
        <family val="2"/>
      </rPr>
      <t>B94D25001790001</t>
    </r>
  </si>
  <si>
    <r>
      <rPr>
        <sz val="7.5"/>
        <rFont val="Microsoft Sans Serif"/>
        <family val="2"/>
      </rPr>
      <t>RIIS00600C</t>
    </r>
  </si>
  <si>
    <r>
      <rPr>
        <sz val="7.5"/>
        <rFont val="Microsoft Sans Serif"/>
        <family val="2"/>
      </rPr>
      <t>I.I.S. "L. DI SAVOIA"</t>
    </r>
  </si>
  <si>
    <r>
      <rPr>
        <sz val="7.5"/>
        <rFont val="Microsoft Sans Serif"/>
        <family val="2"/>
      </rPr>
      <t>E14D25002800001</t>
    </r>
  </si>
  <si>
    <r>
      <rPr>
        <sz val="7.5"/>
        <rFont val="Microsoft Sans Serif"/>
        <family val="2"/>
      </rPr>
      <t>RMTF040002</t>
    </r>
  </si>
  <si>
    <r>
      <rPr>
        <sz val="7.5"/>
        <rFont val="Microsoft Sans Serif"/>
        <family val="2"/>
      </rPr>
      <t>E. FERMI</t>
    </r>
  </si>
  <si>
    <r>
      <rPr>
        <sz val="7.5"/>
        <rFont val="Microsoft Sans Serif"/>
        <family val="2"/>
      </rPr>
      <t>C84D25001650001</t>
    </r>
  </si>
  <si>
    <r>
      <rPr>
        <sz val="7.5"/>
        <rFont val="Microsoft Sans Serif"/>
        <family val="2"/>
      </rPr>
      <t>LTIS01600E</t>
    </r>
  </si>
  <si>
    <r>
      <rPr>
        <sz val="7.5"/>
        <rFont val="Microsoft Sans Serif"/>
        <family val="2"/>
      </rPr>
      <t xml:space="preserve">SAN BENEDETTO-EINAUDI-
</t>
    </r>
    <r>
      <rPr>
        <sz val="7.5"/>
        <rFont val="Microsoft Sans Serif"/>
        <family val="2"/>
      </rPr>
      <t>MATTEI</t>
    </r>
  </si>
  <si>
    <r>
      <rPr>
        <sz val="7.5"/>
        <rFont val="Microsoft Sans Serif"/>
        <family val="2"/>
      </rPr>
      <t>I24D25001770001</t>
    </r>
  </si>
  <si>
    <r>
      <rPr>
        <sz val="7.5"/>
        <rFont val="Microsoft Sans Serif"/>
        <family val="2"/>
      </rPr>
      <t>VTIS00400D</t>
    </r>
  </si>
  <si>
    <r>
      <rPr>
        <sz val="7.5"/>
        <rFont val="Microsoft Sans Serif"/>
        <family val="2"/>
      </rPr>
      <t>IST. OMNICOMPRENSIVO ORTE</t>
    </r>
  </si>
  <si>
    <r>
      <rPr>
        <sz val="7.5"/>
        <rFont val="Microsoft Sans Serif"/>
        <family val="2"/>
      </rPr>
      <t>G94D25002220001</t>
    </r>
  </si>
  <si>
    <r>
      <rPr>
        <sz val="7.5"/>
        <rFont val="Microsoft Sans Serif"/>
        <family val="2"/>
      </rPr>
      <t>RMIS05900G</t>
    </r>
  </si>
  <si>
    <r>
      <rPr>
        <sz val="7.5"/>
        <rFont val="Microsoft Sans Serif"/>
        <family val="2"/>
      </rPr>
      <t>I.S.I.S. GIUSEPPE DI VITTORIO</t>
    </r>
  </si>
  <si>
    <r>
      <rPr>
        <sz val="7.5"/>
        <rFont val="Microsoft Sans Serif"/>
        <family val="2"/>
      </rPr>
      <t>I64D25001550001</t>
    </r>
  </si>
  <si>
    <r>
      <rPr>
        <sz val="7.5"/>
        <rFont val="Microsoft Sans Serif"/>
        <family val="2"/>
      </rPr>
      <t>LTIS00700Q</t>
    </r>
  </si>
  <si>
    <r>
      <rPr>
        <sz val="7.5"/>
        <rFont val="Microsoft Sans Serif"/>
        <family val="2"/>
      </rPr>
      <t>G.CABOTO</t>
    </r>
  </si>
  <si>
    <r>
      <rPr>
        <sz val="7.5"/>
        <rFont val="Microsoft Sans Serif"/>
        <family val="2"/>
      </rPr>
      <t>H94D25001190001</t>
    </r>
  </si>
  <si>
    <r>
      <rPr>
        <sz val="7.5"/>
        <rFont val="Microsoft Sans Serif"/>
        <family val="2"/>
      </rPr>
      <t>FRTF06000C</t>
    </r>
  </si>
  <si>
    <r>
      <rPr>
        <sz val="7.5"/>
        <rFont val="Microsoft Sans Serif"/>
        <family val="2"/>
      </rPr>
      <t xml:space="preserve">I.T.I.S."M.O.V.M.DON MOROSINI"
</t>
    </r>
    <r>
      <rPr>
        <sz val="7.5"/>
        <rFont val="Microsoft Sans Serif"/>
        <family val="2"/>
      </rPr>
      <t>FERENTINO</t>
    </r>
  </si>
  <si>
    <r>
      <rPr>
        <sz val="7.5"/>
        <rFont val="Microsoft Sans Serif"/>
        <family val="2"/>
      </rPr>
      <t>I84D25001990001</t>
    </r>
  </si>
  <si>
    <r>
      <rPr>
        <sz val="7.5"/>
        <rFont val="Microsoft Sans Serif"/>
        <family val="2"/>
      </rPr>
      <t>RMTA070005</t>
    </r>
  </si>
  <si>
    <r>
      <rPr>
        <sz val="7.5"/>
        <rFont val="Microsoft Sans Serif"/>
        <family val="2"/>
      </rPr>
      <t xml:space="preserve">G.GARIBALDI ANNESSO
</t>
    </r>
    <r>
      <rPr>
        <sz val="7.5"/>
        <rFont val="Microsoft Sans Serif"/>
        <family val="2"/>
      </rPr>
      <t>CONV."G.GARIBALDI"</t>
    </r>
  </si>
  <si>
    <r>
      <rPr>
        <sz val="7.5"/>
        <rFont val="Microsoft Sans Serif"/>
        <family val="2"/>
      </rPr>
      <t>D84D25001890001</t>
    </r>
  </si>
  <si>
    <r>
      <rPr>
        <sz val="7.5"/>
        <rFont val="Microsoft Sans Serif"/>
        <family val="2"/>
      </rPr>
      <t>RIRH010007</t>
    </r>
  </si>
  <si>
    <r>
      <rPr>
        <sz val="7.5"/>
        <rFont val="Microsoft Sans Serif"/>
        <family val="2"/>
      </rPr>
      <t>RANIERI ANTONELLI COSTAGGINI</t>
    </r>
  </si>
  <si>
    <r>
      <rPr>
        <sz val="7.5"/>
        <rFont val="Microsoft Sans Serif"/>
        <family val="2"/>
      </rPr>
      <t>H14D25001480001</t>
    </r>
  </si>
  <si>
    <r>
      <rPr>
        <sz val="7.5"/>
        <rFont val="Microsoft Sans Serif"/>
        <family val="2"/>
      </rPr>
      <t>RMTD48000N</t>
    </r>
  </si>
  <si>
    <r>
      <rPr>
        <sz val="7.5"/>
        <rFont val="Microsoft Sans Serif"/>
        <family val="2"/>
      </rPr>
      <t>EMANUELA LOI</t>
    </r>
  </si>
  <si>
    <r>
      <rPr>
        <sz val="7.5"/>
        <rFont val="Microsoft Sans Serif"/>
        <family val="2"/>
      </rPr>
      <t>H74D25001310001</t>
    </r>
  </si>
  <si>
    <r>
      <rPr>
        <sz val="7.5"/>
        <rFont val="Microsoft Sans Serif"/>
        <family val="2"/>
      </rPr>
      <t>FRIS01800E</t>
    </r>
  </si>
  <si>
    <r>
      <rPr>
        <sz val="7.5"/>
        <rFont val="Microsoft Sans Serif"/>
        <family val="2"/>
      </rPr>
      <t>I.I.S. "A. VOLTA" FROSINONE</t>
    </r>
  </si>
  <si>
    <r>
      <rPr>
        <sz val="7.5"/>
        <rFont val="Microsoft Sans Serif"/>
        <family val="2"/>
      </rPr>
      <t>F44D25001460001</t>
    </r>
  </si>
  <si>
    <r>
      <rPr>
        <sz val="7.5"/>
        <rFont val="Microsoft Sans Serif"/>
        <family val="2"/>
      </rPr>
      <t>FRIS01100Q</t>
    </r>
  </si>
  <si>
    <r>
      <rPr>
        <sz val="7.5"/>
        <rFont val="Microsoft Sans Serif"/>
        <family val="2"/>
      </rPr>
      <t xml:space="preserve">I.I.S. "A.G. BRAGAGLIA"
</t>
    </r>
    <r>
      <rPr>
        <sz val="7.5"/>
        <rFont val="Microsoft Sans Serif"/>
        <family val="2"/>
      </rPr>
      <t>FROSINONE</t>
    </r>
  </si>
  <si>
    <r>
      <rPr>
        <sz val="7.5"/>
        <rFont val="Microsoft Sans Serif"/>
        <family val="2"/>
      </rPr>
      <t>H44D25001860001</t>
    </r>
  </si>
  <si>
    <r>
      <rPr>
        <sz val="7.5"/>
        <rFont val="Microsoft Sans Serif"/>
        <family val="2"/>
      </rPr>
      <t>RMTF010006</t>
    </r>
  </si>
  <si>
    <r>
      <rPr>
        <sz val="7.5"/>
        <rFont val="Microsoft Sans Serif"/>
        <family val="2"/>
      </rPr>
      <t>ITTS ALESSANDRO VOLTA TIVOLI</t>
    </r>
  </si>
  <si>
    <r>
      <rPr>
        <sz val="7.5"/>
        <rFont val="Microsoft Sans Serif"/>
        <family val="2"/>
      </rPr>
      <t>J34D25001830001</t>
    </r>
  </si>
  <si>
    <r>
      <rPr>
        <sz val="7.5"/>
        <rFont val="Microsoft Sans Serif"/>
        <family val="2"/>
      </rPr>
      <t>RMTA06000E</t>
    </r>
  </si>
  <si>
    <r>
      <rPr>
        <sz val="7.5"/>
        <rFont val="Microsoft Sans Serif"/>
        <family val="2"/>
      </rPr>
      <t>EMILIO SERENI</t>
    </r>
  </si>
  <si>
    <r>
      <rPr>
        <sz val="7.5"/>
        <rFont val="Microsoft Sans Serif"/>
        <family val="2"/>
      </rPr>
      <t>J84D25002290001</t>
    </r>
  </si>
  <si>
    <r>
      <rPr>
        <sz val="7.5"/>
        <rFont val="Microsoft Sans Serif"/>
        <family val="2"/>
      </rPr>
      <t>VTIS007001</t>
    </r>
  </si>
  <si>
    <r>
      <rPr>
        <sz val="7.5"/>
        <rFont val="Microsoft Sans Serif"/>
        <family val="2"/>
      </rPr>
      <t>U. MIDOSSI</t>
    </r>
  </si>
  <si>
    <r>
      <rPr>
        <sz val="7.5"/>
        <rFont val="Microsoft Sans Serif"/>
        <family val="2"/>
      </rPr>
      <t>D64D25001930001</t>
    </r>
  </si>
  <si>
    <r>
      <rPr>
        <sz val="7.5"/>
        <rFont val="Microsoft Sans Serif"/>
        <family val="2"/>
      </rPr>
      <t>RMIS05300L</t>
    </r>
  </si>
  <si>
    <r>
      <rPr>
        <sz val="7.5"/>
        <rFont val="Microsoft Sans Serif"/>
        <family val="2"/>
      </rPr>
      <t>SANDRO PERTINI</t>
    </r>
  </si>
  <si>
    <r>
      <rPr>
        <sz val="7.5"/>
        <rFont val="Microsoft Sans Serif"/>
        <family val="2"/>
      </rPr>
      <t>I54D25006980001</t>
    </r>
  </si>
  <si>
    <r>
      <rPr>
        <sz val="7.5"/>
        <rFont val="Microsoft Sans Serif"/>
        <family val="2"/>
      </rPr>
      <t>FRIS01300B</t>
    </r>
  </si>
  <si>
    <r>
      <rPr>
        <sz val="7.5"/>
        <rFont val="Microsoft Sans Serif"/>
        <family val="2"/>
      </rPr>
      <t>I.I.S. "G. MARCONI" ANAGNI</t>
    </r>
  </si>
  <si>
    <r>
      <rPr>
        <sz val="7.5"/>
        <rFont val="Microsoft Sans Serif"/>
        <family val="2"/>
      </rPr>
      <t>E84D25002480001</t>
    </r>
  </si>
  <si>
    <r>
      <rPr>
        <sz val="7.5"/>
        <rFont val="Microsoft Sans Serif"/>
        <family val="2"/>
      </rPr>
      <t>RMIS034007</t>
    </r>
  </si>
  <si>
    <r>
      <rPr>
        <sz val="7.5"/>
        <rFont val="Microsoft Sans Serif"/>
        <family val="2"/>
      </rPr>
      <t>GIORGIO  AMBROSOLI</t>
    </r>
  </si>
  <si>
    <r>
      <rPr>
        <sz val="7.5"/>
        <rFont val="Microsoft Sans Serif"/>
        <family val="2"/>
      </rPr>
      <t>J84D25002020001</t>
    </r>
  </si>
  <si>
    <r>
      <rPr>
        <sz val="7.5"/>
        <rFont val="Microsoft Sans Serif"/>
        <family val="2"/>
      </rPr>
      <t>RMIS10300C</t>
    </r>
  </si>
  <si>
    <r>
      <rPr>
        <sz val="7.5"/>
        <rFont val="Microsoft Sans Serif"/>
        <family val="2"/>
      </rPr>
      <t xml:space="preserve">GIULIO VERNE - I.I.S.VIA DI
</t>
    </r>
    <r>
      <rPr>
        <sz val="7.5"/>
        <rFont val="Microsoft Sans Serif"/>
        <family val="2"/>
      </rPr>
      <t>SAPONARA 150</t>
    </r>
  </si>
  <si>
    <r>
      <rPr>
        <sz val="7.5"/>
        <rFont val="Microsoft Sans Serif"/>
        <family val="2"/>
      </rPr>
      <t>J84D25001980001</t>
    </r>
  </si>
  <si>
    <r>
      <rPr>
        <sz val="7.5"/>
        <rFont val="Microsoft Sans Serif"/>
        <family val="2"/>
      </rPr>
      <t>RMTF090003</t>
    </r>
  </si>
  <si>
    <r>
      <rPr>
        <sz val="7.5"/>
        <rFont val="Microsoft Sans Serif"/>
        <family val="2"/>
      </rPr>
      <t>G. GALILEI</t>
    </r>
  </si>
  <si>
    <r>
      <rPr>
        <sz val="7.5"/>
        <rFont val="Microsoft Sans Serif"/>
        <family val="2"/>
      </rPr>
      <t>J84D25001780001</t>
    </r>
  </si>
  <si>
    <r>
      <rPr>
        <sz val="7.5"/>
        <rFont val="Microsoft Sans Serif"/>
        <family val="2"/>
      </rPr>
      <t>LTIS027001</t>
    </r>
  </si>
  <si>
    <r>
      <rPr>
        <sz val="7.5"/>
        <rFont val="Microsoft Sans Serif"/>
        <family val="2"/>
      </rPr>
      <t>IIS  VITTORIO VENETO SALVEMINI</t>
    </r>
  </si>
  <si>
    <r>
      <rPr>
        <sz val="7.5"/>
        <rFont val="Microsoft Sans Serif"/>
        <family val="2"/>
      </rPr>
      <t>E24D25001400001</t>
    </r>
  </si>
  <si>
    <r>
      <rPr>
        <sz val="7.5"/>
        <rFont val="Microsoft Sans Serif"/>
        <family val="2"/>
      </rPr>
      <t>FRTF020002</t>
    </r>
  </si>
  <si>
    <r>
      <rPr>
        <sz val="7.5"/>
        <rFont val="Microsoft Sans Serif"/>
        <family val="2"/>
      </rPr>
      <t xml:space="preserve">I.T.I.S. "ETTORE MAJORANA"
</t>
    </r>
    <r>
      <rPr>
        <sz val="7.5"/>
        <rFont val="Microsoft Sans Serif"/>
        <family val="2"/>
      </rPr>
      <t>CASSINO</t>
    </r>
  </si>
  <si>
    <r>
      <rPr>
        <sz val="7.5"/>
        <rFont val="Microsoft Sans Serif"/>
        <family val="2"/>
      </rPr>
      <t>c34d25001640001</t>
    </r>
  </si>
  <si>
    <r>
      <rPr>
        <sz val="7.5"/>
        <rFont val="Microsoft Sans Serif"/>
        <family val="2"/>
      </rPr>
      <t>LTIS018006</t>
    </r>
  </si>
  <si>
    <r>
      <rPr>
        <sz val="7.5"/>
        <rFont val="Microsoft Sans Serif"/>
        <family val="2"/>
      </rPr>
      <t>GALILEI -SANI</t>
    </r>
  </si>
  <si>
    <r>
      <rPr>
        <sz val="7.5"/>
        <rFont val="Microsoft Sans Serif"/>
        <family val="2"/>
      </rPr>
      <t>D24D25002220001</t>
    </r>
  </si>
  <si>
    <r>
      <rPr>
        <sz val="7.5"/>
        <rFont val="Microsoft Sans Serif"/>
        <family val="2"/>
      </rPr>
      <t>RIIS008004</t>
    </r>
  </si>
  <si>
    <r>
      <rPr>
        <sz val="7.5"/>
        <rFont val="Microsoft Sans Serif"/>
        <family val="2"/>
      </rPr>
      <t>I.I.S. "GREGORIO DA CATINO"</t>
    </r>
  </si>
  <si>
    <r>
      <rPr>
        <sz val="7.5"/>
        <rFont val="Microsoft Sans Serif"/>
        <family val="2"/>
      </rPr>
      <t>E44D25002510001</t>
    </r>
  </si>
  <si>
    <r>
      <rPr>
        <sz val="7.5"/>
        <rFont val="Microsoft Sans Serif"/>
        <family val="2"/>
      </rPr>
      <t>RMTD030005</t>
    </r>
  </si>
  <si>
    <r>
      <rPr>
        <sz val="7.5"/>
        <rFont val="Microsoft Sans Serif"/>
        <family val="2"/>
      </rPr>
      <t>V. ARANGIO RUIZ</t>
    </r>
  </si>
  <si>
    <r>
      <rPr>
        <sz val="7.5"/>
        <rFont val="Microsoft Sans Serif"/>
        <family val="2"/>
      </rPr>
      <t>G84D25002060001</t>
    </r>
  </si>
  <si>
    <r>
      <rPr>
        <sz val="7.5"/>
        <rFont val="Microsoft Sans Serif"/>
        <family val="2"/>
      </rPr>
      <t>RMRH12500C</t>
    </r>
  </si>
  <si>
    <r>
      <rPr>
        <sz val="7.5"/>
        <rFont val="Microsoft Sans Serif"/>
        <family val="2"/>
      </rPr>
      <t>ISTITUTO PARITARIO SAFI ELIS</t>
    </r>
  </si>
  <si>
    <r>
      <rPr>
        <sz val="7.5"/>
        <rFont val="Microsoft Sans Serif"/>
        <family val="2"/>
      </rPr>
      <t>I54C25000090001</t>
    </r>
  </si>
  <si>
    <r>
      <rPr>
        <sz val="7.5"/>
        <rFont val="Microsoft Sans Serif"/>
        <family val="2"/>
      </rPr>
      <t>RMIS10900B</t>
    </r>
  </si>
  <si>
    <r>
      <rPr>
        <sz val="7.5"/>
        <rFont val="Microsoft Sans Serif"/>
        <family val="2"/>
      </rPr>
      <t>EINSTEIN - BACHELET</t>
    </r>
  </si>
  <si>
    <r>
      <rPr>
        <sz val="7.5"/>
        <rFont val="Microsoft Sans Serif"/>
        <family val="2"/>
      </rPr>
      <t>E84D25002520001</t>
    </r>
  </si>
  <si>
    <r>
      <rPr>
        <sz val="7.5"/>
        <rFont val="Microsoft Sans Serif"/>
        <family val="2"/>
      </rPr>
      <t>VTIS01600Q</t>
    </r>
  </si>
  <si>
    <r>
      <rPr>
        <sz val="7.5"/>
        <rFont val="Microsoft Sans Serif"/>
        <family val="2"/>
      </rPr>
      <t xml:space="preserve">IST.  OMNICOMPRENSIVO "F.LLI
</t>
    </r>
    <r>
      <rPr>
        <sz val="7.5"/>
        <rFont val="Microsoft Sans Serif"/>
        <family val="2"/>
      </rPr>
      <t>AGOSTI"</t>
    </r>
  </si>
  <si>
    <r>
      <rPr>
        <sz val="7.5"/>
        <rFont val="Microsoft Sans Serif"/>
        <family val="2"/>
      </rPr>
      <t>G64D25003320001</t>
    </r>
  </si>
  <si>
    <r>
      <rPr>
        <sz val="7.5"/>
        <rFont val="Microsoft Sans Serif"/>
        <family val="2"/>
      </rPr>
      <t>RMIS11600E</t>
    </r>
  </si>
  <si>
    <r>
      <rPr>
        <sz val="7.5"/>
        <rFont val="Microsoft Sans Serif"/>
        <family val="2"/>
      </rPr>
      <t>ELIANO -  LUZZATTI</t>
    </r>
  </si>
  <si>
    <r>
      <rPr>
        <sz val="7.5"/>
        <rFont val="Microsoft Sans Serif"/>
        <family val="2"/>
      </rPr>
      <t>D94D25002140001</t>
    </r>
  </si>
  <si>
    <r>
      <rPr>
        <sz val="7.5"/>
        <rFont val="Microsoft Sans Serif"/>
        <family val="2"/>
      </rPr>
      <t>RMIS06600P</t>
    </r>
  </si>
  <si>
    <r>
      <rPr>
        <sz val="7.5"/>
        <rFont val="Microsoft Sans Serif"/>
        <family val="2"/>
      </rPr>
      <t>LUIGI CALAMATTA</t>
    </r>
  </si>
  <si>
    <r>
      <rPr>
        <sz val="7.5"/>
        <rFont val="Microsoft Sans Serif"/>
        <family val="2"/>
      </rPr>
      <t>E34D25002030001</t>
    </r>
  </si>
  <si>
    <r>
      <rPr>
        <sz val="7.5"/>
        <rFont val="Microsoft Sans Serif"/>
        <family val="2"/>
      </rPr>
      <t>RMIS08700Q</t>
    </r>
  </si>
  <si>
    <r>
      <rPr>
        <sz val="7.5"/>
        <rFont val="Microsoft Sans Serif"/>
        <family val="2"/>
      </rPr>
      <t>ANGELO FRAMMARTINO</t>
    </r>
  </si>
  <si>
    <r>
      <rPr>
        <sz val="7.5"/>
        <rFont val="Microsoft Sans Serif"/>
        <family val="2"/>
      </rPr>
      <t>F94D25001590001</t>
    </r>
  </si>
  <si>
    <r>
      <rPr>
        <sz val="7.5"/>
        <rFont val="Microsoft Sans Serif"/>
        <family val="2"/>
      </rPr>
      <t>RMIS00900E</t>
    </r>
  </si>
  <si>
    <r>
      <rPr>
        <sz val="7.5"/>
        <rFont val="Microsoft Sans Serif"/>
        <family val="2"/>
      </rPr>
      <t xml:space="preserve">IISS ITC DI VITTORIO-ITI
</t>
    </r>
    <r>
      <rPr>
        <sz val="7.5"/>
        <rFont val="Microsoft Sans Serif"/>
        <family val="2"/>
      </rPr>
      <t>LATTANZIO</t>
    </r>
  </si>
  <si>
    <r>
      <rPr>
        <sz val="7.5"/>
        <rFont val="Microsoft Sans Serif"/>
        <family val="2"/>
      </rPr>
      <t>D84D25002300001</t>
    </r>
  </si>
  <si>
    <r>
      <rPr>
        <sz val="7.5"/>
        <rFont val="Microsoft Sans Serif"/>
        <family val="2"/>
      </rPr>
      <t>RMIS013006</t>
    </r>
  </si>
  <si>
    <r>
      <rPr>
        <sz val="7.5"/>
        <rFont val="Microsoft Sans Serif"/>
        <family val="2"/>
      </rPr>
      <t xml:space="preserve">ISTITUTO DI ISTRUZIONE
</t>
    </r>
    <r>
      <rPr>
        <sz val="7.5"/>
        <rFont val="Microsoft Sans Serif"/>
        <family val="2"/>
      </rPr>
      <t>LEONARDO DA VINCI</t>
    </r>
  </si>
  <si>
    <r>
      <rPr>
        <sz val="7.5"/>
        <rFont val="Microsoft Sans Serif"/>
        <family val="2"/>
      </rPr>
      <t>B84D25002270001</t>
    </r>
  </si>
  <si>
    <r>
      <rPr>
        <sz val="7.5"/>
        <rFont val="Microsoft Sans Serif"/>
        <family val="2"/>
      </rPr>
      <t>RMTD07000G</t>
    </r>
  </si>
  <si>
    <r>
      <rPr>
        <sz val="7.5"/>
        <rFont val="Microsoft Sans Serif"/>
        <family val="2"/>
      </rPr>
      <t>ENRICO FERMI</t>
    </r>
  </si>
  <si>
    <r>
      <rPr>
        <sz val="7.5"/>
        <rFont val="Microsoft Sans Serif"/>
        <family val="2"/>
      </rPr>
      <t>B34D25002450001</t>
    </r>
  </si>
  <si>
    <r>
      <rPr>
        <sz val="7.5"/>
        <rFont val="Microsoft Sans Serif"/>
        <family val="2"/>
      </rPr>
      <t>VTIS00800R</t>
    </r>
  </si>
  <si>
    <r>
      <rPr>
        <sz val="7.5"/>
        <rFont val="Microsoft Sans Serif"/>
        <family val="2"/>
      </rPr>
      <t>I.I.S. "F. ORIOLI"</t>
    </r>
  </si>
  <si>
    <r>
      <rPr>
        <sz val="7.5"/>
        <rFont val="Microsoft Sans Serif"/>
        <family val="2"/>
      </rPr>
      <t>J84D25002070001</t>
    </r>
  </si>
  <si>
    <r>
      <rPr>
        <sz val="7.5"/>
        <rFont val="Microsoft Sans Serif"/>
        <family val="2"/>
      </rPr>
      <t>LTIS01700A</t>
    </r>
  </si>
  <si>
    <r>
      <rPr>
        <sz val="7.5"/>
        <rFont val="Microsoft Sans Serif"/>
        <family val="2"/>
      </rPr>
      <t>E. FERMI - FILANGIERI</t>
    </r>
  </si>
  <si>
    <r>
      <rPr>
        <sz val="7.5"/>
        <rFont val="Microsoft Sans Serif"/>
        <family val="2"/>
      </rPr>
      <t>B84D25002010001</t>
    </r>
  </si>
  <si>
    <r>
      <rPr>
        <sz val="7.5"/>
        <rFont val="Microsoft Sans Serif"/>
        <family val="2"/>
      </rPr>
      <t>RMTD38000R</t>
    </r>
  </si>
  <si>
    <r>
      <rPr>
        <sz val="7.5"/>
        <rFont val="Microsoft Sans Serif"/>
        <family val="2"/>
      </rPr>
      <t>LUCIO LOMBARDO RADICE</t>
    </r>
  </si>
  <si>
    <r>
      <rPr>
        <sz val="7.5"/>
        <rFont val="Microsoft Sans Serif"/>
        <family val="2"/>
      </rPr>
      <t>D84D25002230001</t>
    </r>
  </si>
  <si>
    <r>
      <rPr>
        <sz val="7.5"/>
        <rFont val="Microsoft Sans Serif"/>
        <family val="2"/>
      </rPr>
      <t>FRIS00900Q</t>
    </r>
  </si>
  <si>
    <r>
      <rPr>
        <sz val="7.5"/>
        <rFont val="Microsoft Sans Serif"/>
        <family val="2"/>
      </rPr>
      <t>I.I.S. PONTECORVO</t>
    </r>
  </si>
  <si>
    <r>
      <rPr>
        <sz val="7.5"/>
        <rFont val="Microsoft Sans Serif"/>
        <family val="2"/>
      </rPr>
      <t>B44D25001780001</t>
    </r>
  </si>
  <si>
    <r>
      <rPr>
        <sz val="7.5"/>
        <rFont val="Microsoft Sans Serif"/>
        <family val="2"/>
      </rPr>
      <t>LTIS026005</t>
    </r>
  </si>
  <si>
    <r>
      <rPr>
        <sz val="7.5"/>
        <rFont val="Microsoft Sans Serif"/>
        <family val="2"/>
      </rPr>
      <t>GOBETTI - DE LIBERO</t>
    </r>
  </si>
  <si>
    <r>
      <rPr>
        <sz val="7.5"/>
        <rFont val="Microsoft Sans Serif"/>
        <family val="2"/>
      </rPr>
      <t>B74D25002120001</t>
    </r>
  </si>
  <si>
    <r>
      <rPr>
        <sz val="7.5"/>
        <rFont val="Microsoft Sans Serif"/>
        <family val="2"/>
      </rPr>
      <t>RMRH07000D</t>
    </r>
  </si>
  <si>
    <r>
      <rPr>
        <sz val="7.5"/>
        <rFont val="Microsoft Sans Serif"/>
        <family val="2"/>
      </rPr>
      <t>VINCENZO GIOBERTI</t>
    </r>
  </si>
  <si>
    <r>
      <rPr>
        <sz val="7.5"/>
        <rFont val="Microsoft Sans Serif"/>
        <family val="2"/>
      </rPr>
      <t>G84D25003070001</t>
    </r>
  </si>
  <si>
    <r>
      <rPr>
        <sz val="7.5"/>
        <rFont val="Microsoft Sans Serif"/>
        <family val="2"/>
      </rPr>
      <t>RMTF180009</t>
    </r>
  </si>
  <si>
    <r>
      <rPr>
        <sz val="7.5"/>
        <rFont val="Microsoft Sans Serif"/>
        <family val="2"/>
      </rPr>
      <t>F14D25001710001</t>
    </r>
  </si>
  <si>
    <r>
      <rPr>
        <sz val="7.5"/>
        <rFont val="Microsoft Sans Serif"/>
        <family val="2"/>
      </rPr>
      <t>RMTF15000D</t>
    </r>
  </si>
  <si>
    <r>
      <rPr>
        <sz val="7.5"/>
        <rFont val="Microsoft Sans Serif"/>
        <family val="2"/>
      </rPr>
      <t xml:space="preserve">STANISLAO CANNIZZARO
</t>
    </r>
    <r>
      <rPr>
        <sz val="7.5"/>
        <rFont val="Microsoft Sans Serif"/>
        <family val="2"/>
      </rPr>
      <t>COLLEFERRO</t>
    </r>
  </si>
  <si>
    <r>
      <rPr>
        <sz val="7.5"/>
        <rFont val="Microsoft Sans Serif"/>
        <family val="2"/>
      </rPr>
      <t>B54D25006710001</t>
    </r>
  </si>
  <si>
    <r>
      <rPr>
        <sz val="7.5"/>
        <rFont val="Microsoft Sans Serif"/>
        <family val="2"/>
      </rPr>
      <t>RMIS09600E</t>
    </r>
  </si>
  <si>
    <r>
      <rPr>
        <sz val="7.5"/>
        <rFont val="Microsoft Sans Serif"/>
        <family val="2"/>
      </rPr>
      <t>M.AMARI - P.MERCURI</t>
    </r>
  </si>
  <si>
    <r>
      <rPr>
        <sz val="7.5"/>
        <rFont val="Microsoft Sans Serif"/>
        <family val="2"/>
      </rPr>
      <t>B84D25002370001</t>
    </r>
  </si>
  <si>
    <r>
      <rPr>
        <sz val="7.5"/>
        <rFont val="Microsoft Sans Serif"/>
        <family val="2"/>
      </rPr>
      <t>VTTF010008</t>
    </r>
  </si>
  <si>
    <r>
      <rPr>
        <sz val="7.5"/>
        <rFont val="Microsoft Sans Serif"/>
        <family val="2"/>
      </rPr>
      <t>"LEONARDO DA VINCI" - VITERBO</t>
    </r>
  </si>
  <si>
    <r>
      <rPr>
        <sz val="7.5"/>
        <rFont val="Microsoft Sans Serif"/>
        <family val="2"/>
      </rPr>
      <t>F54D25005700007</t>
    </r>
  </si>
  <si>
    <r>
      <rPr>
        <sz val="7.5"/>
        <rFont val="Microsoft Sans Serif"/>
        <family val="2"/>
      </rPr>
      <t>RMIS121002</t>
    </r>
  </si>
  <si>
    <r>
      <rPr>
        <sz val="7.5"/>
        <rFont val="Microsoft Sans Serif"/>
        <family val="2"/>
      </rPr>
      <t>GIORGI - WOOLF</t>
    </r>
  </si>
  <si>
    <r>
      <rPr>
        <sz val="7.5"/>
        <rFont val="Microsoft Sans Serif"/>
        <family val="2"/>
      </rPr>
      <t>I84D25001640001</t>
    </r>
  </si>
  <si>
    <r>
      <rPr>
        <sz val="7.5"/>
        <rFont val="Microsoft Sans Serif"/>
        <family val="2"/>
      </rPr>
      <t>RMIS022001</t>
    </r>
  </si>
  <si>
    <r>
      <rPr>
        <sz val="7.5"/>
        <rFont val="Microsoft Sans Serif"/>
        <family val="2"/>
      </rPr>
      <t>J.VON NEUMANN</t>
    </r>
  </si>
  <si>
    <r>
      <rPr>
        <sz val="7.5"/>
        <rFont val="Microsoft Sans Serif"/>
        <family val="2"/>
      </rPr>
      <t>H84D25001510001</t>
    </r>
  </si>
  <si>
    <r>
      <rPr>
        <sz val="7.5"/>
        <rFont val="Microsoft Sans Serif"/>
        <family val="2"/>
      </rPr>
      <t>RMIS077005</t>
    </r>
  </si>
  <si>
    <r>
      <rPr>
        <sz val="7.5"/>
        <rFont val="Microsoft Sans Serif"/>
        <family val="2"/>
      </rPr>
      <t xml:space="preserve">PAOLO BORSELLINO E GIOVANNI
</t>
    </r>
    <r>
      <rPr>
        <sz val="7.5"/>
        <rFont val="Microsoft Sans Serif"/>
        <family val="2"/>
      </rPr>
      <t>FALCONE</t>
    </r>
  </si>
  <si>
    <r>
      <rPr>
        <sz val="7.5"/>
        <rFont val="Microsoft Sans Serif"/>
        <family val="2"/>
      </rPr>
      <t>D44D25002220001</t>
    </r>
  </si>
  <si>
    <r>
      <rPr>
        <sz val="7.5"/>
        <rFont val="Microsoft Sans Serif"/>
        <family val="2"/>
      </rPr>
      <t>RMIS02300R</t>
    </r>
  </si>
  <si>
    <r>
      <rPr>
        <sz val="7.5"/>
        <rFont val="Microsoft Sans Serif"/>
        <family val="2"/>
      </rPr>
      <t>DONATO BRAMANTE</t>
    </r>
  </si>
  <si>
    <r>
      <rPr>
        <sz val="7.5"/>
        <rFont val="Microsoft Sans Serif"/>
        <family val="2"/>
      </rPr>
      <t>G84D25002570001</t>
    </r>
  </si>
  <si>
    <r>
      <rPr>
        <sz val="7.5"/>
        <rFont val="Microsoft Sans Serif"/>
        <family val="2"/>
      </rPr>
      <t>RMIS05700X</t>
    </r>
  </si>
  <si>
    <r>
      <rPr>
        <sz val="7.5"/>
        <rFont val="Microsoft Sans Serif"/>
        <family val="2"/>
      </rPr>
      <t>ENRICO MATTEI</t>
    </r>
  </si>
  <si>
    <r>
      <rPr>
        <sz val="7.5"/>
        <rFont val="Microsoft Sans Serif"/>
        <family val="2"/>
      </rPr>
      <t>E94D25002740001</t>
    </r>
  </si>
  <si>
    <r>
      <rPr>
        <sz val="7.5"/>
        <rFont val="Microsoft Sans Serif"/>
        <family val="2"/>
      </rPr>
      <t>RMIS09400V</t>
    </r>
  </si>
  <si>
    <r>
      <rPr>
        <sz val="7.5"/>
        <rFont val="Microsoft Sans Serif"/>
        <family val="2"/>
      </rPr>
      <t>PACINOTTI - ARCHIMEDE</t>
    </r>
  </si>
  <si>
    <r>
      <rPr>
        <sz val="7.5"/>
        <rFont val="Microsoft Sans Serif"/>
        <family val="2"/>
      </rPr>
      <t>D84D25001960001</t>
    </r>
  </si>
  <si>
    <r>
      <rPr>
        <sz val="7.5"/>
        <rFont val="Microsoft Sans Serif"/>
        <family val="2"/>
      </rPr>
      <t>RMIS051001</t>
    </r>
  </si>
  <si>
    <r>
      <rPr>
        <sz val="7.5"/>
        <rFont val="Microsoft Sans Serif"/>
        <family val="2"/>
      </rPr>
      <t>BRASCHI-QUARENGHI</t>
    </r>
  </si>
  <si>
    <r>
      <rPr>
        <sz val="7.5"/>
        <rFont val="Microsoft Sans Serif"/>
        <family val="2"/>
      </rPr>
      <t>D24D25002520001</t>
    </r>
  </si>
  <si>
    <r>
      <rPr>
        <sz val="7.5"/>
        <rFont val="Microsoft Sans Serif"/>
        <family val="2"/>
      </rPr>
      <t>VTIS001002</t>
    </r>
  </si>
  <si>
    <r>
      <rPr>
        <sz val="7.5"/>
        <rFont val="Microsoft Sans Serif"/>
        <family val="2"/>
      </rPr>
      <t>VINCENZO CARDARELLI</t>
    </r>
  </si>
  <si>
    <r>
      <rPr>
        <sz val="7.5"/>
        <rFont val="Microsoft Sans Serif"/>
        <family val="2"/>
      </rPr>
      <t>G84D25002720001</t>
    </r>
  </si>
  <si>
    <r>
      <rPr>
        <sz val="7.5"/>
        <rFont val="Microsoft Sans Serif"/>
        <family val="2"/>
      </rPr>
      <t>FRIS001005</t>
    </r>
  </si>
  <si>
    <r>
      <rPr>
        <sz val="7.5"/>
        <rFont val="Microsoft Sans Serif"/>
        <family val="2"/>
      </rPr>
      <t>I.I.S. "FILETICO" FERENTINO</t>
    </r>
  </si>
  <si>
    <r>
      <rPr>
        <sz val="7.5"/>
        <rFont val="Microsoft Sans Serif"/>
        <family val="2"/>
      </rPr>
      <t>H84D25001720001</t>
    </r>
  </si>
  <si>
    <r>
      <rPr>
        <sz val="7.5"/>
        <rFont val="Microsoft Sans Serif"/>
        <family val="2"/>
      </rPr>
      <t>LTTF09000X</t>
    </r>
  </si>
  <si>
    <r>
      <rPr>
        <sz val="7.5"/>
        <rFont val="Microsoft Sans Serif"/>
        <family val="2"/>
      </rPr>
      <t>ITI A. PACINOTTI</t>
    </r>
  </si>
  <si>
    <r>
      <rPr>
        <sz val="7.5"/>
        <rFont val="Microsoft Sans Serif"/>
        <family val="2"/>
      </rPr>
      <t>D74D25002300001</t>
    </r>
  </si>
  <si>
    <r>
      <rPr>
        <sz val="7.5"/>
        <rFont val="Microsoft Sans Serif"/>
        <family val="2"/>
      </rPr>
      <t>VTIS014004</t>
    </r>
  </si>
  <si>
    <r>
      <rPr>
        <sz val="7.5"/>
        <rFont val="Microsoft Sans Serif"/>
        <family val="2"/>
      </rPr>
      <t>"P. SAVI" - VITERBO</t>
    </r>
  </si>
  <si>
    <r>
      <rPr>
        <sz val="7.5"/>
        <rFont val="Microsoft Sans Serif"/>
        <family val="2"/>
      </rPr>
      <t>H84D25001730001</t>
    </r>
  </si>
  <si>
    <r>
      <rPr>
        <sz val="7.5"/>
        <rFont val="Microsoft Sans Serif"/>
        <family val="2"/>
      </rPr>
      <t>VTIS00900L</t>
    </r>
  </si>
  <si>
    <r>
      <rPr>
        <sz val="7.5"/>
        <rFont val="Microsoft Sans Serif"/>
        <family val="2"/>
      </rPr>
      <t>C.A. DALLA CHIESA</t>
    </r>
  </si>
  <si>
    <r>
      <rPr>
        <sz val="7.5"/>
        <rFont val="Microsoft Sans Serif"/>
        <family val="2"/>
      </rPr>
      <t>E34D25003130001</t>
    </r>
  </si>
  <si>
    <r>
      <rPr>
        <sz val="7.5"/>
        <rFont val="Microsoft Sans Serif"/>
        <family val="2"/>
      </rPr>
      <t>VTIS01700G</t>
    </r>
  </si>
  <si>
    <r>
      <rPr>
        <sz val="7.5"/>
        <rFont val="Microsoft Sans Serif"/>
        <family val="2"/>
      </rPr>
      <t>IIS BASSANO ROMANO</t>
    </r>
  </si>
  <si>
    <r>
      <rPr>
        <sz val="7.5"/>
        <rFont val="Microsoft Sans Serif"/>
        <family val="2"/>
      </rPr>
      <t>J84D25001990001</t>
    </r>
  </si>
  <si>
    <r>
      <rPr>
        <sz val="7.5"/>
        <rFont val="Microsoft Sans Serif"/>
        <family val="2"/>
      </rPr>
      <t>LTIS02300N</t>
    </r>
  </si>
  <si>
    <r>
      <rPr>
        <sz val="7.5"/>
        <rFont val="Microsoft Sans Serif"/>
        <family val="2"/>
      </rPr>
      <t>FERMI</t>
    </r>
  </si>
  <si>
    <r>
      <rPr>
        <sz val="7.5"/>
        <rFont val="Microsoft Sans Serif"/>
        <family val="2"/>
      </rPr>
      <t>E94D25002770001</t>
    </r>
  </si>
  <si>
    <r>
      <rPr>
        <sz val="7.5"/>
        <rFont val="Microsoft Sans Serif"/>
        <family val="2"/>
      </rPr>
      <t>RMVC02000V</t>
    </r>
  </si>
  <si>
    <r>
      <rPr>
        <sz val="7.5"/>
        <rFont val="Microsoft Sans Serif"/>
        <family val="2"/>
      </rPr>
      <t xml:space="preserve">Secondo Ciclo - CONVITTO
</t>
    </r>
    <r>
      <rPr>
        <sz val="7.5"/>
        <rFont val="Microsoft Sans Serif"/>
        <family val="2"/>
      </rPr>
      <t>NAZIONALE</t>
    </r>
  </si>
  <si>
    <r>
      <rPr>
        <sz val="7.5"/>
        <rFont val="Microsoft Sans Serif"/>
        <family val="2"/>
      </rPr>
      <t xml:space="preserve">CONVITTO NAZ."A.DI
</t>
    </r>
    <r>
      <rPr>
        <sz val="7.5"/>
        <rFont val="Microsoft Sans Serif"/>
        <family val="2"/>
      </rPr>
      <t>SAVOIA,DUCA D'AOSTA"</t>
    </r>
  </si>
  <si>
    <r>
      <rPr>
        <sz val="7.5"/>
        <rFont val="Microsoft Sans Serif"/>
        <family val="2"/>
      </rPr>
      <t>B34D25002420001</t>
    </r>
  </si>
  <si>
    <r>
      <rPr>
        <sz val="7.5"/>
        <rFont val="Microsoft Sans Serif"/>
        <family val="2"/>
      </rPr>
      <t>RMTF19000X</t>
    </r>
  </si>
  <si>
    <r>
      <rPr>
        <sz val="7.5"/>
        <rFont val="Microsoft Sans Serif"/>
        <family val="2"/>
      </rPr>
      <t>LUIGI TRAFELLI</t>
    </r>
  </si>
  <si>
    <r>
      <rPr>
        <sz val="7.5"/>
        <rFont val="Microsoft Sans Serif"/>
        <family val="2"/>
      </rPr>
      <t>B74D25002040001</t>
    </r>
  </si>
  <si>
    <r>
      <rPr>
        <sz val="7.5"/>
        <rFont val="Microsoft Sans Serif"/>
        <family val="2"/>
      </rPr>
      <t>RMIS08800G</t>
    </r>
  </si>
  <si>
    <r>
      <rPr>
        <sz val="7.5"/>
        <rFont val="Microsoft Sans Serif"/>
        <family val="2"/>
      </rPr>
      <t>LARGO BRODOLINI</t>
    </r>
  </si>
  <si>
    <r>
      <rPr>
        <sz val="7.5"/>
        <rFont val="Microsoft Sans Serif"/>
        <family val="2"/>
      </rPr>
      <t>E54D25005240001</t>
    </r>
  </si>
  <si>
    <r>
      <rPr>
        <sz val="7.5"/>
        <rFont val="Microsoft Sans Serif"/>
        <family val="2"/>
      </rPr>
      <t>GEIS01300X</t>
    </r>
  </si>
  <si>
    <r>
      <rPr>
        <sz val="7.5"/>
        <rFont val="Microsoft Sans Serif"/>
        <family val="2"/>
      </rPr>
      <t>LICETI</t>
    </r>
  </si>
  <si>
    <r>
      <rPr>
        <sz val="7.5"/>
        <rFont val="Microsoft Sans Serif"/>
        <family val="2"/>
      </rPr>
      <t>G64D25003250001</t>
    </r>
  </si>
  <si>
    <r>
      <rPr>
        <b/>
        <sz val="9"/>
        <rFont val="Arial"/>
        <family val="2"/>
      </rPr>
      <t>LIGURIA</t>
    </r>
  </si>
  <si>
    <r>
      <rPr>
        <sz val="7.5"/>
        <rFont val="Microsoft Sans Serif"/>
        <family val="2"/>
      </rPr>
      <t>GERI07000P</t>
    </r>
  </si>
  <si>
    <r>
      <rPr>
        <sz val="7.5"/>
        <rFont val="Microsoft Sans Serif"/>
        <family val="2"/>
      </rPr>
      <t>I.P.S. I.S.   GASLINI/MEUCCI</t>
    </r>
  </si>
  <si>
    <r>
      <rPr>
        <sz val="7.5"/>
        <rFont val="Microsoft Sans Serif"/>
        <family val="2"/>
      </rPr>
      <t>H34D25001660001</t>
    </r>
  </si>
  <si>
    <r>
      <rPr>
        <sz val="7.5"/>
        <rFont val="Microsoft Sans Serif"/>
        <family val="2"/>
      </rPr>
      <t>SPRH010006</t>
    </r>
  </si>
  <si>
    <r>
      <rPr>
        <sz val="7.5"/>
        <rFont val="Microsoft Sans Serif"/>
        <family val="2"/>
      </rPr>
      <t>"G. CASINI"</t>
    </r>
  </si>
  <si>
    <r>
      <rPr>
        <sz val="7.5"/>
        <rFont val="Microsoft Sans Serif"/>
        <family val="2"/>
      </rPr>
      <t>D44D25002290001</t>
    </r>
  </si>
  <si>
    <r>
      <rPr>
        <sz val="7.5"/>
        <rFont val="Microsoft Sans Serif"/>
        <family val="2"/>
      </rPr>
      <t>SPIS007007</t>
    </r>
  </si>
  <si>
    <r>
      <rPr>
        <sz val="7.5"/>
        <rFont val="Microsoft Sans Serif"/>
        <family val="2"/>
      </rPr>
      <t>"L. EINAUDI / CHIODO"</t>
    </r>
  </si>
  <si>
    <r>
      <rPr>
        <sz val="7.5"/>
        <rFont val="Microsoft Sans Serif"/>
        <family val="2"/>
      </rPr>
      <t>J44D25002100001</t>
    </r>
  </si>
  <si>
    <r>
      <rPr>
        <sz val="7.5"/>
        <rFont val="Microsoft Sans Serif"/>
        <family val="2"/>
      </rPr>
      <t>GERI02000N</t>
    </r>
  </si>
  <si>
    <r>
      <rPr>
        <sz val="7.5"/>
        <rFont val="Microsoft Sans Serif"/>
        <family val="2"/>
      </rPr>
      <t>IPSIA  A. ODERO</t>
    </r>
  </si>
  <si>
    <r>
      <rPr>
        <sz val="7.5"/>
        <rFont val="Microsoft Sans Serif"/>
        <family val="2"/>
      </rPr>
      <t>G34D25002870001</t>
    </r>
  </si>
  <si>
    <r>
      <rPr>
        <sz val="7.5"/>
        <rFont val="Microsoft Sans Serif"/>
        <family val="2"/>
      </rPr>
      <t>SVIS00200E</t>
    </r>
  </si>
  <si>
    <r>
      <rPr>
        <sz val="7.5"/>
        <rFont val="Microsoft Sans Serif"/>
        <family val="2"/>
      </rPr>
      <t>NUOVO POLO SCOLASTICO DI FINALE LIGURE</t>
    </r>
  </si>
  <si>
    <r>
      <rPr>
        <sz val="7.5"/>
        <rFont val="Microsoft Sans Serif"/>
        <family val="2"/>
      </rPr>
      <t>D54D25006590001</t>
    </r>
  </si>
  <si>
    <r>
      <rPr>
        <sz val="7.5"/>
        <rFont val="Microsoft Sans Serif"/>
        <family val="2"/>
      </rPr>
      <t>GEIS01600B</t>
    </r>
  </si>
  <si>
    <r>
      <rPr>
        <sz val="7.5"/>
        <rFont val="Microsoft Sans Serif"/>
        <family val="2"/>
      </rPr>
      <t>GASTALDI/ABBA</t>
    </r>
  </si>
  <si>
    <r>
      <rPr>
        <sz val="7.5"/>
        <rFont val="Microsoft Sans Serif"/>
        <family val="2"/>
      </rPr>
      <t>D34D25003700001</t>
    </r>
  </si>
  <si>
    <r>
      <rPr>
        <sz val="7.5"/>
        <rFont val="Microsoft Sans Serif"/>
        <family val="2"/>
      </rPr>
      <t>GEIS00600R</t>
    </r>
  </si>
  <si>
    <r>
      <rPr>
        <sz val="7.5"/>
        <rFont val="Microsoft Sans Serif"/>
        <family val="2"/>
      </rPr>
      <t>IS VITTORIO EMANUELE II- RUFFINI</t>
    </r>
  </si>
  <si>
    <r>
      <rPr>
        <sz val="7.5"/>
        <rFont val="Microsoft Sans Serif"/>
        <family val="2"/>
      </rPr>
      <t>J34D25002160001</t>
    </r>
  </si>
  <si>
    <r>
      <rPr>
        <sz val="7.5"/>
        <rFont val="Microsoft Sans Serif"/>
        <family val="2"/>
      </rPr>
      <t>GEIS011008</t>
    </r>
  </si>
  <si>
    <r>
      <rPr>
        <sz val="7.5"/>
        <rFont val="Microsoft Sans Serif"/>
        <family val="2"/>
      </rPr>
      <t>NATTA  G.V.DEAMBROSIS -</t>
    </r>
  </si>
  <si>
    <r>
      <rPr>
        <sz val="7.5"/>
        <rFont val="Microsoft Sans Serif"/>
        <family val="2"/>
      </rPr>
      <t>C11I25000670006</t>
    </r>
  </si>
  <si>
    <r>
      <rPr>
        <sz val="7.5"/>
        <rFont val="Microsoft Sans Serif"/>
        <family val="2"/>
      </rPr>
      <t>SVIS00300A</t>
    </r>
  </si>
  <si>
    <r>
      <rPr>
        <sz val="7.5"/>
        <rFont val="Microsoft Sans Serif"/>
        <family val="2"/>
      </rPr>
      <t>I. I. S. S.  "F. PATETTA" - CAIRO M.</t>
    </r>
  </si>
  <si>
    <r>
      <rPr>
        <sz val="7.5"/>
        <rFont val="Microsoft Sans Serif"/>
        <family val="2"/>
      </rPr>
      <t>G94D25002080001</t>
    </r>
  </si>
  <si>
    <r>
      <rPr>
        <sz val="7.5"/>
        <rFont val="Microsoft Sans Serif"/>
        <family val="2"/>
      </rPr>
      <t>GEIS00700L</t>
    </r>
  </si>
  <si>
    <r>
      <rPr>
        <sz val="7.5"/>
        <rFont val="Microsoft Sans Serif"/>
        <family val="2"/>
      </rPr>
      <t>IS FIRPO-BUONARROTI</t>
    </r>
  </si>
  <si>
    <r>
      <rPr>
        <sz val="7.5"/>
        <rFont val="Microsoft Sans Serif"/>
        <family val="2"/>
      </rPr>
      <t>G34D25003160001</t>
    </r>
  </si>
  <si>
    <r>
      <rPr>
        <sz val="7.5"/>
        <rFont val="Microsoft Sans Serif"/>
        <family val="2"/>
      </rPr>
      <t>SPTD110005</t>
    </r>
  </si>
  <si>
    <r>
      <rPr>
        <sz val="7.5"/>
        <rFont val="Microsoft Sans Serif"/>
        <family val="2"/>
      </rPr>
      <t>I.T. COMM. E TECNOL "FOSSATI/DA PASSANO"</t>
    </r>
  </si>
  <si>
    <r>
      <rPr>
        <sz val="7.5"/>
        <rFont val="Microsoft Sans Serif"/>
        <family val="2"/>
      </rPr>
      <t>E44D25002280001</t>
    </r>
  </si>
  <si>
    <r>
      <rPr>
        <sz val="7.5"/>
        <rFont val="Microsoft Sans Serif"/>
        <family val="2"/>
      </rPr>
      <t>IMIS002001</t>
    </r>
  </si>
  <si>
    <r>
      <rPr>
        <sz val="7.5"/>
        <rFont val="Microsoft Sans Serif"/>
        <family val="2"/>
      </rPr>
      <t>POLO TECNOLOGICO IMPERIESE</t>
    </r>
  </si>
  <si>
    <r>
      <rPr>
        <sz val="7.5"/>
        <rFont val="Microsoft Sans Serif"/>
        <family val="2"/>
      </rPr>
      <t>J54D25005660001</t>
    </r>
  </si>
  <si>
    <r>
      <rPr>
        <sz val="7.5"/>
        <rFont val="Microsoft Sans Serif"/>
        <family val="2"/>
      </rPr>
      <t>SPIS002004</t>
    </r>
  </si>
  <si>
    <r>
      <rPr>
        <sz val="7.5"/>
        <rFont val="Microsoft Sans Serif"/>
        <family val="2"/>
      </rPr>
      <t>"V. CARDARELLI"</t>
    </r>
  </si>
  <si>
    <r>
      <rPr>
        <sz val="7.5"/>
        <rFont val="Microsoft Sans Serif"/>
        <family val="2"/>
      </rPr>
      <t>J44D25002000001</t>
    </r>
  </si>
  <si>
    <r>
      <rPr>
        <sz val="7.5"/>
        <rFont val="Microsoft Sans Serif"/>
        <family val="2"/>
      </rPr>
      <t>GETH020002</t>
    </r>
  </si>
  <si>
    <r>
      <rPr>
        <sz val="7.5"/>
        <rFont val="Microsoft Sans Serif"/>
        <family val="2"/>
      </rPr>
      <t>Secondo Ciclo - ISTITUTO TECNICO NAUTICO</t>
    </r>
  </si>
  <si>
    <r>
      <rPr>
        <sz val="7.5"/>
        <rFont val="Microsoft Sans Serif"/>
        <family val="2"/>
      </rPr>
      <t>I.T.T.L.  "NAUTICO SAN GIORGIO"</t>
    </r>
  </si>
  <si>
    <r>
      <rPr>
        <sz val="7.5"/>
        <rFont val="Microsoft Sans Serif"/>
        <family val="2"/>
      </rPr>
      <t>G64D25002800001</t>
    </r>
  </si>
  <si>
    <r>
      <rPr>
        <sz val="7.5"/>
        <rFont val="Microsoft Sans Serif"/>
        <family val="2"/>
      </rPr>
      <t>IMIS00400L</t>
    </r>
  </si>
  <si>
    <r>
      <rPr>
        <sz val="7.5"/>
        <rFont val="Microsoft Sans Serif"/>
        <family val="2"/>
      </rPr>
      <t>"E.RUFFINI - D.AICARDI"</t>
    </r>
  </si>
  <si>
    <r>
      <rPr>
        <sz val="7.5"/>
        <rFont val="Microsoft Sans Serif"/>
        <family val="2"/>
      </rPr>
      <t>H24D25001600001</t>
    </r>
  </si>
  <si>
    <r>
      <rPr>
        <sz val="7.5"/>
        <rFont val="Microsoft Sans Serif"/>
        <family val="2"/>
      </rPr>
      <t>GEIS01900V</t>
    </r>
  </si>
  <si>
    <r>
      <rPr>
        <sz val="7.5"/>
        <rFont val="Microsoft Sans Serif"/>
        <family val="2"/>
      </rPr>
      <t>IISS AMADEO PETER GIANNINI</t>
    </r>
  </si>
  <si>
    <r>
      <rPr>
        <sz val="7.5"/>
        <rFont val="Microsoft Sans Serif"/>
        <family val="2"/>
      </rPr>
      <t>J24D25001420001</t>
    </r>
  </si>
  <si>
    <r>
      <rPr>
        <sz val="7.5"/>
        <rFont val="Microsoft Sans Serif"/>
        <family val="2"/>
      </rPr>
      <t>SVIS00100P</t>
    </r>
  </si>
  <si>
    <r>
      <rPr>
        <sz val="7.5"/>
        <rFont val="Microsoft Sans Serif"/>
        <family val="2"/>
      </rPr>
      <t>I. I. S. S. "G. FALCONE" - LOANO</t>
    </r>
  </si>
  <si>
    <r>
      <rPr>
        <sz val="7.5"/>
        <rFont val="Microsoft Sans Serif"/>
        <family val="2"/>
      </rPr>
      <t>E14D25002860001</t>
    </r>
  </si>
  <si>
    <r>
      <rPr>
        <sz val="7.5"/>
        <rFont val="Microsoft Sans Serif"/>
        <family val="2"/>
      </rPr>
      <t>IMIS006008</t>
    </r>
  </si>
  <si>
    <r>
      <rPr>
        <sz val="7.5"/>
        <rFont val="Microsoft Sans Serif"/>
        <family val="2"/>
      </rPr>
      <t>"G.RUFFINI"</t>
    </r>
  </si>
  <si>
    <r>
      <rPr>
        <sz val="7.5"/>
        <rFont val="Microsoft Sans Serif"/>
        <family val="2"/>
      </rPr>
      <t>C54D25005550001</t>
    </r>
  </si>
  <si>
    <r>
      <rPr>
        <sz val="7.5"/>
        <rFont val="Microsoft Sans Serif"/>
        <family val="2"/>
      </rPr>
      <t>GERH01000G</t>
    </r>
  </si>
  <si>
    <r>
      <rPr>
        <sz val="7.5"/>
        <rFont val="Microsoft Sans Serif"/>
        <family val="2"/>
      </rPr>
      <t>IPSSA    M.POLO</t>
    </r>
  </si>
  <si>
    <r>
      <rPr>
        <sz val="7.5"/>
        <rFont val="Microsoft Sans Serif"/>
        <family val="2"/>
      </rPr>
      <t>G34D25003270001</t>
    </r>
  </si>
  <si>
    <r>
      <rPr>
        <sz val="7.5"/>
        <rFont val="Microsoft Sans Serif"/>
        <family val="2"/>
      </rPr>
      <t>IMIS007004</t>
    </r>
  </si>
  <si>
    <r>
      <rPr>
        <sz val="7.5"/>
        <rFont val="Microsoft Sans Serif"/>
        <family val="2"/>
      </rPr>
      <t>"C.COLOMBO"</t>
    </r>
  </si>
  <si>
    <r>
      <rPr>
        <sz val="7.5"/>
        <rFont val="Microsoft Sans Serif"/>
        <family val="2"/>
      </rPr>
      <t>C24D25001480001</t>
    </r>
  </si>
  <si>
    <r>
      <rPr>
        <sz val="7.5"/>
        <rFont val="Microsoft Sans Serif"/>
        <family val="2"/>
      </rPr>
      <t>SPIS00600B</t>
    </r>
  </si>
  <si>
    <r>
      <rPr>
        <sz val="7.5"/>
        <rFont val="Microsoft Sans Serif"/>
        <family val="2"/>
      </rPr>
      <t>"G. CAPELLINI / SAURO"</t>
    </r>
  </si>
  <si>
    <r>
      <rPr>
        <sz val="7.5"/>
        <rFont val="Microsoft Sans Serif"/>
        <family val="2"/>
      </rPr>
      <t>J44D25001790001</t>
    </r>
  </si>
  <si>
    <r>
      <rPr>
        <sz val="7.5"/>
        <rFont val="Microsoft Sans Serif"/>
        <family val="2"/>
      </rPr>
      <t>GEIS017007</t>
    </r>
  </si>
  <si>
    <r>
      <rPr>
        <sz val="7.5"/>
        <rFont val="Microsoft Sans Serif"/>
        <family val="2"/>
      </rPr>
      <t>ISTITUTO OMNICOMPRENSIVO VALLESCRIVIA</t>
    </r>
  </si>
  <si>
    <r>
      <rPr>
        <sz val="7.5"/>
        <rFont val="Microsoft Sans Serif"/>
        <family val="2"/>
      </rPr>
      <t>E94D25002650001</t>
    </r>
  </si>
  <si>
    <r>
      <rPr>
        <sz val="7.5"/>
        <rFont val="Microsoft Sans Serif"/>
        <family val="2"/>
      </rPr>
      <t>GEIS018003</t>
    </r>
  </si>
  <si>
    <r>
      <rPr>
        <sz val="7.5"/>
        <rFont val="Microsoft Sans Serif"/>
        <family val="2"/>
      </rPr>
      <t>ISTITUTO MAJORANA/GIORGI</t>
    </r>
  </si>
  <si>
    <r>
      <rPr>
        <sz val="7.5"/>
        <rFont val="Microsoft Sans Serif"/>
        <family val="2"/>
      </rPr>
      <t>J34D25002100001</t>
    </r>
  </si>
  <si>
    <r>
      <rPr>
        <sz val="7.5"/>
        <rFont val="Microsoft Sans Serif"/>
        <family val="2"/>
      </rPr>
      <t>GEIS003009</t>
    </r>
  </si>
  <si>
    <r>
      <rPr>
        <sz val="7.5"/>
        <rFont val="Microsoft Sans Serif"/>
        <family val="2"/>
      </rPr>
      <t>I.I.S. E. MONTALE-NUOVO I.P.C</t>
    </r>
  </si>
  <si>
    <r>
      <rPr>
        <sz val="7.5"/>
        <rFont val="Microsoft Sans Serif"/>
        <family val="2"/>
      </rPr>
      <t>C34D25001720001</t>
    </r>
  </si>
  <si>
    <r>
      <rPr>
        <sz val="7.5"/>
        <rFont val="Microsoft Sans Serif"/>
        <family val="2"/>
      </rPr>
      <t>GEIS02300E</t>
    </r>
  </si>
  <si>
    <r>
      <rPr>
        <sz val="7.5"/>
        <rFont val="Microsoft Sans Serif"/>
        <family val="2"/>
      </rPr>
      <t>IISS  N.BERGESE</t>
    </r>
  </si>
  <si>
    <r>
      <rPr>
        <sz val="7.5"/>
        <rFont val="Microsoft Sans Serif"/>
        <family val="2"/>
      </rPr>
      <t>G34D25002770001</t>
    </r>
  </si>
  <si>
    <r>
      <rPr>
        <sz val="7.5"/>
        <rFont val="Microsoft Sans Serif"/>
        <family val="2"/>
      </rPr>
      <t>SPIS01100V</t>
    </r>
  </si>
  <si>
    <r>
      <rPr>
        <sz val="7.5"/>
        <rFont val="Microsoft Sans Serif"/>
        <family val="2"/>
      </rPr>
      <t>"PARENTUCELLI-ARZELA'"</t>
    </r>
  </si>
  <si>
    <r>
      <rPr>
        <sz val="7.5"/>
        <rFont val="Microsoft Sans Serif"/>
        <family val="2"/>
      </rPr>
      <t>H74D25001510001</t>
    </r>
  </si>
  <si>
    <r>
      <rPr>
        <sz val="7.5"/>
        <rFont val="Microsoft Sans Serif"/>
        <family val="2"/>
      </rPr>
      <t>SVIS00600T</t>
    </r>
  </si>
  <si>
    <r>
      <rPr>
        <sz val="7.5"/>
        <rFont val="Microsoft Sans Serif"/>
        <family val="2"/>
      </rPr>
      <t>IIS BOSELLI ALBERTI MAZZINI DA VINCI</t>
    </r>
  </si>
  <si>
    <r>
      <rPr>
        <sz val="7.5"/>
        <rFont val="Microsoft Sans Serif"/>
        <family val="2"/>
      </rPr>
      <t>C54D25005830001</t>
    </r>
  </si>
  <si>
    <r>
      <rPr>
        <sz val="7.5"/>
        <rFont val="Microsoft Sans Serif"/>
        <family val="2"/>
      </rPr>
      <t>SVIS009009</t>
    </r>
  </si>
  <si>
    <r>
      <rPr>
        <sz val="7.5"/>
        <rFont val="Microsoft Sans Serif"/>
        <family val="2"/>
      </rPr>
      <t>I. I. S. S. "FERRARIS-PANCALDO" - SAVONA</t>
    </r>
  </si>
  <si>
    <r>
      <rPr>
        <sz val="7.5"/>
        <rFont val="Microsoft Sans Serif"/>
        <family val="2"/>
      </rPr>
      <t>B54D25005930001</t>
    </r>
  </si>
  <si>
    <r>
      <rPr>
        <sz val="7.5"/>
        <rFont val="Microsoft Sans Serif"/>
        <family val="2"/>
      </rPr>
      <t>GEIS01400Q</t>
    </r>
  </si>
  <si>
    <r>
      <rPr>
        <sz val="7.5"/>
        <rFont val="Microsoft Sans Serif"/>
        <family val="2"/>
      </rPr>
      <t>I.S.   I. CALVINO</t>
    </r>
  </si>
  <si>
    <r>
      <rPr>
        <sz val="7.5"/>
        <rFont val="Microsoft Sans Serif"/>
        <family val="2"/>
      </rPr>
      <t>C34D25001800001</t>
    </r>
  </si>
  <si>
    <r>
      <rPr>
        <sz val="7.5"/>
        <rFont val="Microsoft Sans Serif"/>
        <family val="2"/>
      </rPr>
      <t>IMIS001005</t>
    </r>
  </si>
  <si>
    <r>
      <rPr>
        <sz val="7.5"/>
        <rFont val="Microsoft Sans Serif"/>
        <family val="2"/>
      </rPr>
      <t>"FERMI-POLO-MONTALE"</t>
    </r>
  </si>
  <si>
    <r>
      <rPr>
        <sz val="7.5"/>
        <rFont val="Microsoft Sans Serif"/>
        <family val="2"/>
      </rPr>
      <t>G34D25003410001</t>
    </r>
  </si>
  <si>
    <r>
      <rPr>
        <sz val="7.5"/>
        <rFont val="Microsoft Sans Serif"/>
        <family val="2"/>
      </rPr>
      <t>MIRF6M5002</t>
    </r>
  </si>
  <si>
    <r>
      <rPr>
        <sz val="7.5"/>
        <rFont val="Microsoft Sans Serif"/>
        <family val="2"/>
      </rPr>
      <t>ODONTOTECNICO CASATI</t>
    </r>
  </si>
  <si>
    <r>
      <rPr>
        <sz val="7.5"/>
        <rFont val="Microsoft Sans Serif"/>
        <family val="2"/>
      </rPr>
      <t>E44D25002200001</t>
    </r>
  </si>
  <si>
    <r>
      <rPr>
        <b/>
        <sz val="9"/>
        <rFont val="Arial"/>
        <family val="2"/>
      </rPr>
      <t>LOMBARDIA</t>
    </r>
  </si>
  <si>
    <r>
      <rPr>
        <sz val="7.5"/>
        <rFont val="Microsoft Sans Serif"/>
        <family val="2"/>
      </rPr>
      <t>LCIS01300G</t>
    </r>
  </si>
  <si>
    <r>
      <rPr>
        <sz val="7.5"/>
        <rFont val="Microsoft Sans Serif"/>
        <family val="2"/>
      </rPr>
      <t>IST. ISTR. SUP."MEDARDO ROSSO"</t>
    </r>
  </si>
  <si>
    <r>
      <rPr>
        <sz val="7.5"/>
        <rFont val="Microsoft Sans Serif"/>
        <family val="2"/>
      </rPr>
      <t>E14D25002780001</t>
    </r>
  </si>
  <si>
    <r>
      <rPr>
        <sz val="7.5"/>
        <rFont val="Microsoft Sans Serif"/>
        <family val="2"/>
      </rPr>
      <t>MBIS06200Q</t>
    </r>
  </si>
  <si>
    <r>
      <rPr>
        <sz val="7.5"/>
        <rFont val="Microsoft Sans Serif"/>
        <family val="2"/>
      </rPr>
      <t>IIS ETTORE MAJORANA</t>
    </r>
  </si>
  <si>
    <r>
      <rPr>
        <sz val="7.5"/>
        <rFont val="Microsoft Sans Serif"/>
        <family val="2"/>
      </rPr>
      <t>F94D25001830001</t>
    </r>
  </si>
  <si>
    <r>
      <rPr>
        <sz val="7.5"/>
        <rFont val="Microsoft Sans Serif"/>
        <family val="2"/>
      </rPr>
      <t>MBRC010001</t>
    </r>
  </si>
  <si>
    <r>
      <rPr>
        <sz val="7.5"/>
        <rFont val="Microsoft Sans Serif"/>
        <family val="2"/>
      </rPr>
      <t>ISTITUTO P.S.S.C.T.S. "L. MILANI"</t>
    </r>
  </si>
  <si>
    <r>
      <rPr>
        <sz val="7.5"/>
        <rFont val="Microsoft Sans Serif"/>
        <family val="2"/>
      </rPr>
      <t>G24D25001680001</t>
    </r>
  </si>
  <si>
    <r>
      <rPr>
        <sz val="7.5"/>
        <rFont val="Microsoft Sans Serif"/>
        <family val="2"/>
      </rPr>
      <t>VARI04000E</t>
    </r>
  </si>
  <si>
    <r>
      <rPr>
        <sz val="7.5"/>
        <rFont val="Microsoft Sans Serif"/>
        <family val="2"/>
      </rPr>
      <t>I.P.S.I.A. "ANTONIO PARMA" - SARONNO</t>
    </r>
  </si>
  <si>
    <r>
      <rPr>
        <sz val="7.5"/>
        <rFont val="Microsoft Sans Serif"/>
        <family val="2"/>
      </rPr>
      <t>D74D25002340001</t>
    </r>
  </si>
  <si>
    <r>
      <rPr>
        <sz val="7.5"/>
        <rFont val="Microsoft Sans Serif"/>
        <family val="2"/>
      </rPr>
      <t>BGRI15000D</t>
    </r>
  </si>
  <si>
    <r>
      <rPr>
        <sz val="7.5"/>
        <rFont val="Microsoft Sans Serif"/>
        <family val="2"/>
      </rPr>
      <t>"CESARE PESENTI"</t>
    </r>
  </si>
  <si>
    <r>
      <rPr>
        <sz val="7.5"/>
        <rFont val="Microsoft Sans Serif"/>
        <family val="2"/>
      </rPr>
      <t>I14D25001380001</t>
    </r>
  </si>
  <si>
    <r>
      <rPr>
        <sz val="7.5"/>
        <rFont val="Microsoft Sans Serif"/>
        <family val="2"/>
      </rPr>
      <t>PVIS002001</t>
    </r>
  </si>
  <si>
    <r>
      <rPr>
        <sz val="7.5"/>
        <rFont val="Microsoft Sans Serif"/>
        <family val="2"/>
      </rPr>
      <t>IIS CARAMUEL - RONCALLI VIGEVANO</t>
    </r>
  </si>
  <si>
    <r>
      <rPr>
        <sz val="7.5"/>
        <rFont val="Microsoft Sans Serif"/>
        <family val="2"/>
      </rPr>
      <t>J54D25005810001</t>
    </r>
  </si>
  <si>
    <r>
      <rPr>
        <sz val="7.5"/>
        <rFont val="Microsoft Sans Serif"/>
        <family val="2"/>
      </rPr>
      <t>BGIS03800B</t>
    </r>
  </si>
  <si>
    <r>
      <rPr>
        <sz val="7.5"/>
        <rFont val="Microsoft Sans Serif"/>
        <family val="2"/>
      </rPr>
      <t>"GUIDO GALLI"</t>
    </r>
  </si>
  <si>
    <r>
      <rPr>
        <sz val="7.5"/>
        <rFont val="Microsoft Sans Serif"/>
        <family val="2"/>
      </rPr>
      <t>E14D25002430001</t>
    </r>
  </si>
  <si>
    <r>
      <rPr>
        <sz val="7.5"/>
        <rFont val="Microsoft Sans Serif"/>
        <family val="2"/>
      </rPr>
      <t>LCIS01200Q</t>
    </r>
  </si>
  <si>
    <r>
      <rPr>
        <sz val="7.5"/>
        <rFont val="Microsoft Sans Serif"/>
        <family val="2"/>
      </rPr>
      <t>ISTITUTO SUPERIORE P. A. FIOCCHI</t>
    </r>
  </si>
  <si>
    <r>
      <rPr>
        <sz val="7.5"/>
        <rFont val="Microsoft Sans Serif"/>
        <family val="2"/>
      </rPr>
      <t>I14D25001480001</t>
    </r>
  </si>
  <si>
    <r>
      <rPr>
        <sz val="7.5"/>
        <rFont val="Microsoft Sans Serif"/>
        <family val="2"/>
      </rPr>
      <t>MBIS049009</t>
    </r>
  </si>
  <si>
    <r>
      <rPr>
        <sz val="7.5"/>
        <rFont val="Microsoft Sans Serif"/>
        <family val="2"/>
      </rPr>
      <t>"MARTINO BASSI"</t>
    </r>
  </si>
  <si>
    <r>
      <rPr>
        <sz val="7.5"/>
        <rFont val="Microsoft Sans Serif"/>
        <family val="2"/>
      </rPr>
      <t>C24D25001410001</t>
    </r>
  </si>
  <si>
    <r>
      <rPr>
        <sz val="7.5"/>
        <rFont val="Microsoft Sans Serif"/>
        <family val="2"/>
      </rPr>
      <t>VARC030007</t>
    </r>
  </si>
  <si>
    <r>
      <rPr>
        <sz val="7.5"/>
        <rFont val="Microsoft Sans Serif"/>
        <family val="2"/>
      </rPr>
      <t>I.P.S.S.C.T. "P.VERRI" -BUSTO ARSIZIO</t>
    </r>
  </si>
  <si>
    <r>
      <rPr>
        <sz val="7.5"/>
        <rFont val="Microsoft Sans Serif"/>
        <family val="2"/>
      </rPr>
      <t>F44D25001540001</t>
    </r>
  </si>
  <si>
    <r>
      <rPr>
        <sz val="7.5"/>
        <rFont val="Microsoft Sans Serif"/>
        <family val="2"/>
      </rPr>
      <t>COIS00100G</t>
    </r>
  </si>
  <si>
    <r>
      <rPr>
        <sz val="7.5"/>
        <rFont val="Microsoft Sans Serif"/>
        <family val="2"/>
      </rPr>
      <t>MENAGGIO</t>
    </r>
  </si>
  <si>
    <r>
      <rPr>
        <sz val="7.5"/>
        <rFont val="Microsoft Sans Serif"/>
        <family val="2"/>
      </rPr>
      <t>G84D25002390001</t>
    </r>
  </si>
  <si>
    <r>
      <rPr>
        <sz val="7.5"/>
        <rFont val="Microsoft Sans Serif"/>
        <family val="2"/>
      </rPr>
      <t>COIS009006</t>
    </r>
  </si>
  <si>
    <r>
      <rPr>
        <sz val="7.5"/>
        <rFont val="Microsoft Sans Serif"/>
        <family val="2"/>
      </rPr>
      <t>LEONARDO DA VINCI - RIPAMONTI</t>
    </r>
  </si>
  <si>
    <r>
      <rPr>
        <sz val="7.5"/>
        <rFont val="Microsoft Sans Serif"/>
        <family val="2"/>
      </rPr>
      <t>I14D25001420001</t>
    </r>
  </si>
  <si>
    <r>
      <rPr>
        <sz val="7.5"/>
        <rFont val="Microsoft Sans Serif"/>
        <family val="2"/>
      </rPr>
      <t>BGIS01400V</t>
    </r>
  </si>
  <si>
    <r>
      <rPr>
        <sz val="7.5"/>
        <rFont val="Microsoft Sans Serif"/>
        <family val="2"/>
      </rPr>
      <t>"LORENZO LOTTO"</t>
    </r>
  </si>
  <si>
    <r>
      <rPr>
        <sz val="7.5"/>
        <rFont val="Microsoft Sans Serif"/>
        <family val="2"/>
      </rPr>
      <t>B64D25001890001</t>
    </r>
  </si>
  <si>
    <r>
      <rPr>
        <sz val="7.5"/>
        <rFont val="Microsoft Sans Serif"/>
        <family val="2"/>
      </rPr>
      <t>MIIS058007</t>
    </r>
  </si>
  <si>
    <r>
      <rPr>
        <sz val="7.5"/>
        <rFont val="Microsoft Sans Serif"/>
        <family val="2"/>
      </rPr>
      <t>PAOLO FRISI</t>
    </r>
  </si>
  <si>
    <r>
      <rPr>
        <sz val="7.5"/>
        <rFont val="Microsoft Sans Serif"/>
        <family val="2"/>
      </rPr>
      <t>J44D25002090001</t>
    </r>
  </si>
  <si>
    <r>
      <rPr>
        <sz val="7.5"/>
        <rFont val="Microsoft Sans Serif"/>
        <family val="2"/>
      </rPr>
      <t>MBRC060002</t>
    </r>
  </si>
  <si>
    <r>
      <rPr>
        <sz val="7.5"/>
        <rFont val="Microsoft Sans Serif"/>
        <family val="2"/>
      </rPr>
      <t>A. OLIVETTI</t>
    </r>
  </si>
  <si>
    <r>
      <rPr>
        <sz val="7.5"/>
        <rFont val="Microsoft Sans Serif"/>
        <family val="2"/>
      </rPr>
      <t>H54D25005460001</t>
    </r>
  </si>
  <si>
    <r>
      <rPr>
        <sz val="7.5"/>
        <rFont val="Microsoft Sans Serif"/>
        <family val="2"/>
      </rPr>
      <t>MIIS07700L</t>
    </r>
  </si>
  <si>
    <r>
      <rPr>
        <sz val="7.5"/>
        <rFont val="Microsoft Sans Serif"/>
        <family val="2"/>
      </rPr>
      <t>J44D25002070001</t>
    </r>
  </si>
  <si>
    <r>
      <rPr>
        <sz val="7.5"/>
        <rFont val="Microsoft Sans Serif"/>
        <family val="2"/>
      </rPr>
      <t>VAIS01900E</t>
    </r>
  </si>
  <si>
    <r>
      <rPr>
        <sz val="7.5"/>
        <rFont val="Microsoft Sans Serif"/>
        <family val="2"/>
      </rPr>
      <t>C. FACCHINETTI</t>
    </r>
  </si>
  <si>
    <r>
      <rPr>
        <sz val="7.5"/>
        <rFont val="Microsoft Sans Serif"/>
        <family val="2"/>
      </rPr>
      <t>H24D25001410001</t>
    </r>
  </si>
  <si>
    <r>
      <rPr>
        <sz val="7.5"/>
        <rFont val="Microsoft Sans Serif"/>
        <family val="2"/>
      </rPr>
      <t>VARCD7500V</t>
    </r>
  </si>
  <si>
    <r>
      <rPr>
        <sz val="7.5"/>
        <rFont val="Microsoft Sans Serif"/>
        <family val="2"/>
      </rPr>
      <t xml:space="preserve">ISTITUTO PROFESSIONALE SERVIZI IND. SERVIZI
</t>
    </r>
    <r>
      <rPr>
        <sz val="7.5"/>
        <rFont val="Microsoft Sans Serif"/>
        <family val="2"/>
      </rPr>
      <t>COMMERCIALI MARCO PANTANI</t>
    </r>
  </si>
  <si>
    <r>
      <rPr>
        <sz val="7.5"/>
        <rFont val="Microsoft Sans Serif"/>
        <family val="2"/>
      </rPr>
      <t>G44D25002950001</t>
    </r>
  </si>
  <si>
    <r>
      <rPr>
        <sz val="7.5"/>
        <rFont val="Microsoft Sans Serif"/>
        <family val="2"/>
      </rPr>
      <t>BSIS016003</t>
    </r>
  </si>
  <si>
    <r>
      <rPr>
        <sz val="7.5"/>
        <rFont val="Microsoft Sans Serif"/>
        <family val="2"/>
      </rPr>
      <t>F94D25001620001</t>
    </r>
  </si>
  <si>
    <r>
      <rPr>
        <sz val="7.5"/>
        <rFont val="Microsoft Sans Serif"/>
        <family val="2"/>
      </rPr>
      <t>LCIS003001</t>
    </r>
  </si>
  <si>
    <r>
      <rPr>
        <sz val="7.5"/>
        <rFont val="Microsoft Sans Serif"/>
        <family val="2"/>
      </rPr>
      <t>MARCO POLO  COLICO</t>
    </r>
  </si>
  <si>
    <r>
      <rPr>
        <sz val="7.5"/>
        <rFont val="Microsoft Sans Serif"/>
        <family val="2"/>
      </rPr>
      <t>C94D25001370001</t>
    </r>
  </si>
  <si>
    <r>
      <rPr>
        <sz val="7.5"/>
        <rFont val="Microsoft Sans Serif"/>
        <family val="2"/>
      </rPr>
      <t>MNIS014002</t>
    </r>
  </si>
  <si>
    <r>
      <rPr>
        <sz val="7.5"/>
        <rFont val="Microsoft Sans Serif"/>
        <family val="2"/>
      </rPr>
      <t>ISTITUTO SUPERIORE BONOMI- MAZZOLARI</t>
    </r>
  </si>
  <si>
    <r>
      <rPr>
        <sz val="7.5"/>
        <rFont val="Microsoft Sans Serif"/>
        <family val="2"/>
      </rPr>
      <t>B64D25001850001</t>
    </r>
  </si>
  <si>
    <r>
      <rPr>
        <sz val="7.5"/>
        <rFont val="Microsoft Sans Serif"/>
        <family val="2"/>
      </rPr>
      <t>MITF19000B</t>
    </r>
  </si>
  <si>
    <r>
      <rPr>
        <sz val="7.5"/>
        <rFont val="Microsoft Sans Serif"/>
        <family val="2"/>
      </rPr>
      <t>ISTITUTO TECNICO E LICEO - A. STEINER</t>
    </r>
  </si>
  <si>
    <r>
      <rPr>
        <sz val="7.5"/>
        <rFont val="Microsoft Sans Serif"/>
        <family val="2"/>
      </rPr>
      <t>F44D25001410001</t>
    </r>
  </si>
  <si>
    <r>
      <rPr>
        <sz val="7.5"/>
        <rFont val="Microsoft Sans Serif"/>
        <family val="2"/>
      </rPr>
      <t>LOTD010003</t>
    </r>
  </si>
  <si>
    <r>
      <rPr>
        <sz val="7.5"/>
        <rFont val="Microsoft Sans Serif"/>
        <family val="2"/>
      </rPr>
      <t>I.T. AGOSTINO BASSI DI LODI</t>
    </r>
  </si>
  <si>
    <r>
      <rPr>
        <sz val="7.5"/>
        <rFont val="Microsoft Sans Serif"/>
        <family val="2"/>
      </rPr>
      <t>H14D25001520001</t>
    </r>
  </si>
  <si>
    <r>
      <rPr>
        <sz val="7.5"/>
        <rFont val="Microsoft Sans Serif"/>
        <family val="2"/>
      </rPr>
      <t>MIIS08300X</t>
    </r>
  </si>
  <si>
    <r>
      <rPr>
        <sz val="7.5"/>
        <rFont val="Microsoft Sans Serif"/>
        <family val="2"/>
      </rPr>
      <t>G. MENDEL</t>
    </r>
  </si>
  <si>
    <r>
      <rPr>
        <sz val="7.5"/>
        <rFont val="Microsoft Sans Serif"/>
        <family val="2"/>
      </rPr>
      <t>H74D25001650001</t>
    </r>
  </si>
  <si>
    <r>
      <rPr>
        <sz val="7.5"/>
        <rFont val="Microsoft Sans Serif"/>
        <family val="2"/>
      </rPr>
      <t>BSIC84700E</t>
    </r>
  </si>
  <si>
    <r>
      <rPr>
        <sz val="7.5"/>
        <rFont val="Microsoft Sans Serif"/>
        <family val="2"/>
      </rPr>
      <t>I.C. REMEDELLO - BONSIGNORI</t>
    </r>
  </si>
  <si>
    <r>
      <rPr>
        <sz val="7.5"/>
        <rFont val="Microsoft Sans Serif"/>
        <family val="2"/>
      </rPr>
      <t>I44D25001340001</t>
    </r>
  </si>
  <si>
    <r>
      <rPr>
        <sz val="7.5"/>
        <rFont val="Microsoft Sans Serif"/>
        <family val="2"/>
      </rPr>
      <t>BSIS03400L</t>
    </r>
  </si>
  <si>
    <r>
      <rPr>
        <sz val="7.5"/>
        <rFont val="Microsoft Sans Serif"/>
        <family val="2"/>
      </rPr>
      <t>ISTITUTO SUPERIORE "GIOVANNI FALCONE"</t>
    </r>
  </si>
  <si>
    <r>
      <rPr>
        <sz val="7.5"/>
        <rFont val="Microsoft Sans Serif"/>
        <family val="2"/>
      </rPr>
      <t>F44D25001470001</t>
    </r>
  </si>
  <si>
    <r>
      <rPr>
        <sz val="7.5"/>
        <rFont val="Microsoft Sans Serif"/>
        <family val="2"/>
      </rPr>
      <t>MITN02000X</t>
    </r>
  </si>
  <si>
    <r>
      <rPr>
        <sz val="7.5"/>
        <rFont val="Microsoft Sans Serif"/>
        <family val="2"/>
      </rPr>
      <t>ISTITUTO TECNICO E LICEO-P. P. PASOLINI</t>
    </r>
  </si>
  <si>
    <r>
      <rPr>
        <sz val="7.5"/>
        <rFont val="Microsoft Sans Serif"/>
        <family val="2"/>
      </rPr>
      <t>C44D25001370001</t>
    </r>
  </si>
  <si>
    <r>
      <rPr>
        <sz val="7.5"/>
        <rFont val="Microsoft Sans Serif"/>
        <family val="2"/>
      </rPr>
      <t>VATD22000N</t>
    </r>
  </si>
  <si>
    <r>
      <rPr>
        <sz val="7.5"/>
        <rFont val="Microsoft Sans Serif"/>
        <family val="2"/>
      </rPr>
      <t xml:space="preserve">ISTITUTO TECNICO ECONOMICO -
</t>
    </r>
    <r>
      <rPr>
        <sz val="7.5"/>
        <rFont val="Microsoft Sans Serif"/>
        <family val="2"/>
      </rPr>
      <t>E. MONTALE</t>
    </r>
  </si>
  <si>
    <r>
      <rPr>
        <sz val="7.5"/>
        <rFont val="Microsoft Sans Serif"/>
        <family val="2"/>
      </rPr>
      <t>E64D25001990001</t>
    </r>
  </si>
  <si>
    <r>
      <rPr>
        <sz val="7.5"/>
        <rFont val="Microsoft Sans Serif"/>
        <family val="2"/>
      </rPr>
      <t>VARH025001</t>
    </r>
  </si>
  <si>
    <r>
      <rPr>
        <sz val="7.5"/>
        <rFont val="Microsoft Sans Serif"/>
        <family val="2"/>
      </rPr>
      <t>PREALPI</t>
    </r>
  </si>
  <si>
    <r>
      <rPr>
        <sz val="7.5"/>
        <rFont val="Microsoft Sans Serif"/>
        <family val="2"/>
      </rPr>
      <t>D74D25002320001</t>
    </r>
  </si>
  <si>
    <r>
      <rPr>
        <sz val="7.5"/>
        <rFont val="Microsoft Sans Serif"/>
        <family val="2"/>
      </rPr>
      <t>VAIS01700V</t>
    </r>
  </si>
  <si>
    <r>
      <rPr>
        <sz val="7.5"/>
        <rFont val="Microsoft Sans Serif"/>
        <family val="2"/>
      </rPr>
      <t>ISAAC NEWTON</t>
    </r>
  </si>
  <si>
    <r>
      <rPr>
        <sz val="7.5"/>
        <rFont val="Microsoft Sans Serif"/>
        <family val="2"/>
      </rPr>
      <t>F34D25001660001</t>
    </r>
  </si>
  <si>
    <r>
      <rPr>
        <sz val="7.5"/>
        <rFont val="Microsoft Sans Serif"/>
        <family val="2"/>
      </rPr>
      <t>VAIS008004</t>
    </r>
  </si>
  <si>
    <r>
      <rPr>
        <sz val="7.5"/>
        <rFont val="Microsoft Sans Serif"/>
        <family val="2"/>
      </rPr>
      <t>ISIS ANDREA PONTI</t>
    </r>
  </si>
  <si>
    <r>
      <rPr>
        <sz val="7.5"/>
        <rFont val="Microsoft Sans Serif"/>
        <family val="2"/>
      </rPr>
      <t>H54D25006530001</t>
    </r>
  </si>
  <si>
    <r>
      <rPr>
        <sz val="7.5"/>
        <rFont val="Microsoft Sans Serif"/>
        <family val="2"/>
      </rPr>
      <t>MIIS09400A</t>
    </r>
  </si>
  <si>
    <r>
      <rPr>
        <sz val="7.5"/>
        <rFont val="Microsoft Sans Serif"/>
        <family val="2"/>
      </rPr>
      <t>L. V. BERTARELLI - FERRARIS</t>
    </r>
  </si>
  <si>
    <r>
      <rPr>
        <sz val="7.5"/>
        <rFont val="Microsoft Sans Serif"/>
        <family val="2"/>
      </rPr>
      <t>I44D25001400001</t>
    </r>
  </si>
  <si>
    <r>
      <rPr>
        <sz val="7.5"/>
        <rFont val="Microsoft Sans Serif"/>
        <family val="2"/>
      </rPr>
      <t>MITF21000B</t>
    </r>
  </si>
  <si>
    <r>
      <rPr>
        <sz val="7.5"/>
        <rFont val="Microsoft Sans Serif"/>
        <family val="2"/>
      </rPr>
      <t xml:space="preserve">ISTITUTO TECNICO E LICEO - G.
</t>
    </r>
    <r>
      <rPr>
        <sz val="7.5"/>
        <rFont val="Microsoft Sans Serif"/>
        <family val="2"/>
      </rPr>
      <t>MARCONI</t>
    </r>
  </si>
  <si>
    <r>
      <rPr>
        <sz val="7.5"/>
        <rFont val="Microsoft Sans Serif"/>
        <family val="2"/>
      </rPr>
      <t>B24D25001470001</t>
    </r>
  </si>
  <si>
    <r>
      <rPr>
        <sz val="7.5"/>
        <rFont val="Microsoft Sans Serif"/>
        <family val="2"/>
      </rPr>
      <t>BGIS02300N</t>
    </r>
  </si>
  <si>
    <r>
      <rPr>
        <sz val="7.5"/>
        <rFont val="Microsoft Sans Serif"/>
        <family val="2"/>
      </rPr>
      <t>"SERAFINO RIVA"</t>
    </r>
  </si>
  <si>
    <r>
      <rPr>
        <sz val="7.5"/>
        <rFont val="Microsoft Sans Serif"/>
        <family val="2"/>
      </rPr>
      <t>F84D25002310001</t>
    </r>
  </si>
  <si>
    <r>
      <rPr>
        <sz val="7.5"/>
        <rFont val="Microsoft Sans Serif"/>
        <family val="2"/>
      </rPr>
      <t>LORC01000Q</t>
    </r>
  </si>
  <si>
    <r>
      <rPr>
        <sz val="7.5"/>
        <rFont val="Microsoft Sans Serif"/>
        <family val="2"/>
      </rPr>
      <t>I.P. LUIGI EINAUDI DI LODI</t>
    </r>
  </si>
  <si>
    <r>
      <rPr>
        <sz val="7.5"/>
        <rFont val="Microsoft Sans Serif"/>
        <family val="2"/>
      </rPr>
      <t>B14D25001830001</t>
    </r>
  </si>
  <si>
    <r>
      <rPr>
        <sz val="7.5"/>
        <rFont val="Microsoft Sans Serif"/>
        <family val="2"/>
      </rPr>
      <t>BGRH020009</t>
    </r>
  </si>
  <si>
    <r>
      <rPr>
        <sz val="7.5"/>
        <rFont val="Microsoft Sans Serif"/>
        <family val="2"/>
      </rPr>
      <t>"ALFREDO SONZOGNI"</t>
    </r>
  </si>
  <si>
    <r>
      <rPr>
        <sz val="7.5"/>
        <rFont val="Microsoft Sans Serif"/>
        <family val="2"/>
      </rPr>
      <t>B44D25001920001</t>
    </r>
  </si>
  <si>
    <r>
      <rPr>
        <sz val="7.5"/>
        <rFont val="Microsoft Sans Serif"/>
        <family val="2"/>
      </rPr>
      <t>MIIS09100V</t>
    </r>
  </si>
  <si>
    <r>
      <rPr>
        <sz val="7.5"/>
        <rFont val="Microsoft Sans Serif"/>
        <family val="2"/>
      </rPr>
      <t>L. EINAUDI - L. DA VINCI</t>
    </r>
  </si>
  <si>
    <r>
      <rPr>
        <sz val="7.5"/>
        <rFont val="Microsoft Sans Serif"/>
        <family val="2"/>
      </rPr>
      <t>J64D25002240001</t>
    </r>
  </si>
  <si>
    <r>
      <rPr>
        <sz val="7.5"/>
        <rFont val="Microsoft Sans Serif"/>
        <family val="2"/>
      </rPr>
      <t>MIRC1N500Z</t>
    </r>
  </si>
  <si>
    <r>
      <rPr>
        <sz val="7.5"/>
        <rFont val="Microsoft Sans Serif"/>
        <family val="2"/>
      </rPr>
      <t xml:space="preserve">ISTITUTO PROFESSIONALE
</t>
    </r>
    <r>
      <rPr>
        <sz val="7.5"/>
        <rFont val="Microsoft Sans Serif"/>
        <family val="2"/>
      </rPr>
      <t>SERVIZI COMMERCIALI ACADEMY INTERNAZIONALE</t>
    </r>
  </si>
  <si>
    <r>
      <rPr>
        <sz val="7.5"/>
        <rFont val="Microsoft Sans Serif"/>
        <family val="2"/>
      </rPr>
      <t>E44D25002210001</t>
    </r>
  </si>
  <si>
    <r>
      <rPr>
        <sz val="7.5"/>
        <rFont val="Microsoft Sans Serif"/>
        <family val="2"/>
      </rPr>
      <t>MIRIB1500S</t>
    </r>
  </si>
  <si>
    <r>
      <rPr>
        <sz val="7.5"/>
        <rFont val="Microsoft Sans Serif"/>
        <family val="2"/>
      </rPr>
      <t>IPPIA Poliestetico di Milano</t>
    </r>
  </si>
  <si>
    <r>
      <rPr>
        <sz val="7.5"/>
        <rFont val="Microsoft Sans Serif"/>
        <family val="2"/>
      </rPr>
      <t>D61I25000090001</t>
    </r>
  </si>
  <si>
    <r>
      <rPr>
        <sz val="7.5"/>
        <rFont val="Microsoft Sans Serif"/>
        <family val="2"/>
      </rPr>
      <t>BGIS01700A</t>
    </r>
  </si>
  <si>
    <r>
      <rPr>
        <sz val="7.5"/>
        <rFont val="Microsoft Sans Serif"/>
        <family val="2"/>
      </rPr>
      <t>"ETTORE MAJORANA"</t>
    </r>
  </si>
  <si>
    <r>
      <rPr>
        <sz val="7.5"/>
        <rFont val="Microsoft Sans Serif"/>
        <family val="2"/>
      </rPr>
      <t>J44D25001480001</t>
    </r>
  </si>
  <si>
    <r>
      <rPr>
        <sz val="7.5"/>
        <rFont val="Microsoft Sans Serif"/>
        <family val="2"/>
      </rPr>
      <t>BGIS004008</t>
    </r>
  </si>
  <si>
    <r>
      <rPr>
        <sz val="7.5"/>
        <rFont val="Microsoft Sans Serif"/>
        <family val="2"/>
      </rPr>
      <t>"ARCHIMEDE"</t>
    </r>
  </si>
  <si>
    <r>
      <rPr>
        <sz val="7.5"/>
        <rFont val="Microsoft Sans Serif"/>
        <family val="2"/>
      </rPr>
      <t>J74D25001390001</t>
    </r>
  </si>
  <si>
    <r>
      <rPr>
        <sz val="7.5"/>
        <rFont val="Microsoft Sans Serif"/>
        <family val="2"/>
      </rPr>
      <t>CORA025003</t>
    </r>
  </si>
  <si>
    <r>
      <rPr>
        <sz val="7.5"/>
        <rFont val="Microsoft Sans Serif"/>
        <family val="2"/>
      </rPr>
      <t xml:space="preserve">Secondo Ciclo - IST  PROF  PER
</t>
    </r>
    <r>
      <rPr>
        <sz val="7.5"/>
        <rFont val="Microsoft Sans Serif"/>
        <family val="2"/>
      </rPr>
      <t>L'AGRICOLTURA</t>
    </r>
  </si>
  <si>
    <r>
      <rPr>
        <sz val="7.5"/>
        <rFont val="Microsoft Sans Serif"/>
        <family val="2"/>
      </rPr>
      <t xml:space="preserve">IST. PARITARIO S.VINCENZO
</t>
    </r>
    <r>
      <rPr>
        <sz val="7.5"/>
        <rFont val="Microsoft Sans Serif"/>
        <family val="2"/>
      </rPr>
      <t>I.P.AGR.E AMBIENTE</t>
    </r>
  </si>
  <si>
    <r>
      <rPr>
        <sz val="7.5"/>
        <rFont val="Microsoft Sans Serif"/>
        <family val="2"/>
      </rPr>
      <t>I24D25001910001</t>
    </r>
  </si>
  <si>
    <r>
      <rPr>
        <sz val="7.5"/>
        <rFont val="Microsoft Sans Serif"/>
        <family val="2"/>
      </rPr>
      <t>BSIS03800X</t>
    </r>
  </si>
  <si>
    <r>
      <rPr>
        <sz val="7.5"/>
        <rFont val="Microsoft Sans Serif"/>
        <family val="2"/>
      </rPr>
      <t>I.I.S. "L.EINAUDI"</t>
    </r>
  </si>
  <si>
    <r>
      <rPr>
        <sz val="7.5"/>
        <rFont val="Microsoft Sans Serif"/>
        <family val="2"/>
      </rPr>
      <t>D44D25002070001</t>
    </r>
  </si>
  <si>
    <r>
      <rPr>
        <sz val="7.5"/>
        <rFont val="Microsoft Sans Serif"/>
        <family val="2"/>
      </rPr>
      <t>BGIS026005</t>
    </r>
  </si>
  <si>
    <r>
      <rPr>
        <sz val="7.5"/>
        <rFont val="Microsoft Sans Serif"/>
        <family val="2"/>
      </rPr>
      <t>"MARIAGRAZIA MAMOLI"</t>
    </r>
  </si>
  <si>
    <r>
      <rPr>
        <sz val="7.5"/>
        <rFont val="Microsoft Sans Serif"/>
        <family val="2"/>
      </rPr>
      <t>E14D25002790001</t>
    </r>
  </si>
  <si>
    <r>
      <rPr>
        <sz val="7.5"/>
        <rFont val="Microsoft Sans Serif"/>
        <family val="2"/>
      </rPr>
      <t>CRIS011009</t>
    </r>
  </si>
  <si>
    <r>
      <rPr>
        <sz val="7.5"/>
        <rFont val="Microsoft Sans Serif"/>
        <family val="2"/>
      </rPr>
      <t>"P.SRAFFA"</t>
    </r>
  </si>
  <si>
    <r>
      <rPr>
        <sz val="7.5"/>
        <rFont val="Microsoft Sans Serif"/>
        <family val="2"/>
      </rPr>
      <t>J94D25001240001</t>
    </r>
  </si>
  <si>
    <r>
      <rPr>
        <sz val="7.5"/>
        <rFont val="Microsoft Sans Serif"/>
        <family val="2"/>
      </rPr>
      <t>CRIS004006</t>
    </r>
  </si>
  <si>
    <r>
      <rPr>
        <sz val="7.5"/>
        <rFont val="Microsoft Sans Serif"/>
        <family val="2"/>
      </rPr>
      <t>"J. TORRIANI"</t>
    </r>
  </si>
  <si>
    <r>
      <rPr>
        <sz val="7.5"/>
        <rFont val="Microsoft Sans Serif"/>
        <family val="2"/>
      </rPr>
      <t>D14D25002710001</t>
    </r>
  </si>
  <si>
    <r>
      <rPr>
        <sz val="7.5"/>
        <rFont val="Microsoft Sans Serif"/>
        <family val="2"/>
      </rPr>
      <t>MBIS10400L</t>
    </r>
  </si>
  <si>
    <r>
      <rPr>
        <sz val="7.5"/>
        <rFont val="Microsoft Sans Serif"/>
        <family val="2"/>
      </rPr>
      <t>I.I.S. "ENZO ANSELMO FERRARI"</t>
    </r>
  </si>
  <si>
    <r>
      <rPr>
        <sz val="7.5"/>
        <rFont val="Microsoft Sans Serif"/>
        <family val="2"/>
      </rPr>
      <t>I54D25007060001</t>
    </r>
  </si>
  <si>
    <r>
      <rPr>
        <sz val="7.5"/>
        <rFont val="Microsoft Sans Serif"/>
        <family val="2"/>
      </rPr>
      <t>MIRC12000G</t>
    </r>
  </si>
  <si>
    <r>
      <rPr>
        <sz val="7.5"/>
        <rFont val="Microsoft Sans Serif"/>
        <family val="2"/>
      </rPr>
      <t>I.P. - E. FALCK</t>
    </r>
  </si>
  <si>
    <r>
      <rPr>
        <sz val="7.5"/>
        <rFont val="Microsoft Sans Serif"/>
        <family val="2"/>
      </rPr>
      <t>F44D25001620001</t>
    </r>
  </si>
  <si>
    <r>
      <rPr>
        <sz val="7.5"/>
        <rFont val="Microsoft Sans Serif"/>
        <family val="2"/>
      </rPr>
      <t>BGIS041007</t>
    </r>
  </si>
  <si>
    <r>
      <rPr>
        <sz val="7.5"/>
        <rFont val="Microsoft Sans Serif"/>
        <family val="2"/>
      </rPr>
      <t>SAN PELLEGRINO TERME</t>
    </r>
  </si>
  <si>
    <r>
      <rPr>
        <sz val="7.5"/>
        <rFont val="Microsoft Sans Serif"/>
        <family val="2"/>
      </rPr>
      <t>C54D25006510001</t>
    </r>
  </si>
  <si>
    <r>
      <rPr>
        <sz val="7.5"/>
        <rFont val="Microsoft Sans Serif"/>
        <family val="2"/>
      </rPr>
      <t>MIIS08900V</t>
    </r>
  </si>
  <si>
    <r>
      <rPr>
        <sz val="7.5"/>
        <rFont val="Microsoft Sans Serif"/>
        <family val="2"/>
      </rPr>
      <t>G. PUECHER - A. OLIVETTI</t>
    </r>
  </si>
  <si>
    <r>
      <rPr>
        <sz val="7.5"/>
        <rFont val="Microsoft Sans Serif"/>
        <family val="2"/>
      </rPr>
      <t>E44D25002540001</t>
    </r>
  </si>
  <si>
    <r>
      <rPr>
        <sz val="7.5"/>
        <rFont val="Microsoft Sans Serif"/>
        <family val="2"/>
      </rPr>
      <t>MIIS016005</t>
    </r>
  </si>
  <si>
    <r>
      <rPr>
        <sz val="7.5"/>
        <rFont val="Microsoft Sans Serif"/>
        <family val="2"/>
      </rPr>
      <t>I.I.S. DI INVERUNO</t>
    </r>
  </si>
  <si>
    <r>
      <rPr>
        <sz val="7.5"/>
        <rFont val="Microsoft Sans Serif"/>
        <family val="2"/>
      </rPr>
      <t>H74D25001600001</t>
    </r>
  </si>
  <si>
    <r>
      <rPr>
        <sz val="7.5"/>
        <rFont val="Microsoft Sans Serif"/>
        <family val="2"/>
      </rPr>
      <t>MBIS073006</t>
    </r>
  </si>
  <si>
    <r>
      <rPr>
        <sz val="7.5"/>
        <rFont val="Microsoft Sans Serif"/>
        <family val="2"/>
      </rPr>
      <t>IIS "LUIGI CASTIGLIONI"</t>
    </r>
  </si>
  <si>
    <r>
      <rPr>
        <sz val="7.5"/>
        <rFont val="Microsoft Sans Serif"/>
        <family val="2"/>
      </rPr>
      <t>E84D25002120001</t>
    </r>
  </si>
  <si>
    <r>
      <rPr>
        <sz val="7.5"/>
        <rFont val="Microsoft Sans Serif"/>
        <family val="2"/>
      </rPr>
      <t>MIIS037006</t>
    </r>
  </si>
  <si>
    <r>
      <rPr>
        <sz val="7.5"/>
        <rFont val="Microsoft Sans Serif"/>
        <family val="2"/>
      </rPr>
      <t>IS PIERO DELLA FRANCESCA</t>
    </r>
  </si>
  <si>
    <r>
      <rPr>
        <sz val="7.5"/>
        <rFont val="Microsoft Sans Serif"/>
        <family val="2"/>
      </rPr>
      <t>I54D25007020001</t>
    </r>
  </si>
  <si>
    <r>
      <rPr>
        <sz val="7.5"/>
        <rFont val="Microsoft Sans Serif"/>
        <family val="2"/>
      </rPr>
      <t>MIRH010009</t>
    </r>
  </si>
  <si>
    <r>
      <rPr>
        <sz val="7.5"/>
        <rFont val="Microsoft Sans Serif"/>
        <family val="2"/>
      </rPr>
      <t>I.P. - A. VESPUCCI</t>
    </r>
  </si>
  <si>
    <r>
      <rPr>
        <sz val="7.5"/>
        <rFont val="Microsoft Sans Serif"/>
        <family val="2"/>
      </rPr>
      <t>B44D25002300001</t>
    </r>
  </si>
  <si>
    <r>
      <rPr>
        <sz val="7.5"/>
        <rFont val="Microsoft Sans Serif"/>
        <family val="2"/>
      </rPr>
      <t>LOIS001003</t>
    </r>
  </si>
  <si>
    <r>
      <rPr>
        <sz val="7.5"/>
        <rFont val="Microsoft Sans Serif"/>
        <family val="2"/>
      </rPr>
      <t>I.I.S. CODOGNO</t>
    </r>
  </si>
  <si>
    <r>
      <rPr>
        <sz val="7.5"/>
        <rFont val="Microsoft Sans Serif"/>
        <family val="2"/>
      </rPr>
      <t>G74D25001780001</t>
    </r>
  </si>
  <si>
    <r>
      <rPr>
        <sz val="7.5"/>
        <rFont val="Microsoft Sans Serif"/>
        <family val="2"/>
      </rPr>
      <t>VARC02000L</t>
    </r>
  </si>
  <si>
    <r>
      <rPr>
        <sz val="7.5"/>
        <rFont val="Microsoft Sans Serif"/>
        <family val="2"/>
      </rPr>
      <t>I.P.S.S.C.T.S.  "L.EINAUDI" - VARESE</t>
    </r>
  </si>
  <si>
    <r>
      <rPr>
        <sz val="7.5"/>
        <rFont val="Microsoft Sans Serif"/>
        <family val="2"/>
      </rPr>
      <t>D34D25003740001</t>
    </r>
  </si>
  <si>
    <r>
      <rPr>
        <sz val="7.5"/>
        <rFont val="Microsoft Sans Serif"/>
        <family val="2"/>
      </rPr>
      <t>PVIS001005</t>
    </r>
  </si>
  <si>
    <r>
      <rPr>
        <sz val="7.5"/>
        <rFont val="Microsoft Sans Serif"/>
        <family val="2"/>
      </rPr>
      <t>IIS  OMODEO - MORTARA</t>
    </r>
  </si>
  <si>
    <r>
      <rPr>
        <sz val="7.5"/>
        <rFont val="Microsoft Sans Serif"/>
        <family val="2"/>
      </rPr>
      <t>E24D25001450001</t>
    </r>
  </si>
  <si>
    <r>
      <rPr>
        <sz val="7.5"/>
        <rFont val="Microsoft Sans Serif"/>
        <family val="2"/>
      </rPr>
      <t>MIIS10300X</t>
    </r>
  </si>
  <si>
    <r>
      <rPr>
        <sz val="7.5"/>
        <rFont val="Microsoft Sans Serif"/>
        <family val="2"/>
      </rPr>
      <t>ARGENTIA-MAJORANA</t>
    </r>
  </si>
  <si>
    <r>
      <rPr>
        <sz val="7.5"/>
        <rFont val="Microsoft Sans Serif"/>
        <family val="2"/>
      </rPr>
      <t>J24D25001430001</t>
    </r>
  </si>
  <si>
    <r>
      <rPr>
        <sz val="7.5"/>
        <rFont val="Microsoft Sans Serif"/>
        <family val="2"/>
      </rPr>
      <t>MIRC300004</t>
    </r>
  </si>
  <si>
    <r>
      <rPr>
        <sz val="7.5"/>
        <rFont val="Microsoft Sans Serif"/>
        <family val="2"/>
      </rPr>
      <t>I.P. - V. KANDINSKY</t>
    </r>
  </si>
  <si>
    <r>
      <rPr>
        <sz val="7.5"/>
        <rFont val="Microsoft Sans Serif"/>
        <family val="2"/>
      </rPr>
      <t>B44D25002110001</t>
    </r>
  </si>
  <si>
    <r>
      <rPr>
        <sz val="7.5"/>
        <rFont val="Microsoft Sans Serif"/>
        <family val="2"/>
      </rPr>
      <t>BSIS029005</t>
    </r>
  </si>
  <si>
    <r>
      <rPr>
        <sz val="7.5"/>
        <rFont val="Microsoft Sans Serif"/>
        <family val="2"/>
      </rPr>
      <t>"CAMILLO GOLGI"</t>
    </r>
  </si>
  <si>
    <r>
      <rPr>
        <sz val="7.5"/>
        <rFont val="Microsoft Sans Serif"/>
        <family val="2"/>
      </rPr>
      <t>H84D25001420001</t>
    </r>
  </si>
  <si>
    <r>
      <rPr>
        <sz val="7.5"/>
        <rFont val="Microsoft Sans Serif"/>
        <family val="2"/>
      </rPr>
      <t>MITD57000B</t>
    </r>
  </si>
  <si>
    <r>
      <rPr>
        <sz val="7.5"/>
        <rFont val="Microsoft Sans Serif"/>
        <family val="2"/>
      </rPr>
      <t xml:space="preserve">I.T. ECON. E TECNOL. - A.
</t>
    </r>
    <r>
      <rPr>
        <sz val="7.5"/>
        <rFont val="Microsoft Sans Serif"/>
        <family val="2"/>
      </rPr>
      <t>MAGGIOLINI</t>
    </r>
  </si>
  <si>
    <r>
      <rPr>
        <sz val="7.5"/>
        <rFont val="Microsoft Sans Serif"/>
        <family val="2"/>
      </rPr>
      <t>E84D25002820001</t>
    </r>
  </si>
  <si>
    <r>
      <rPr>
        <sz val="7.5"/>
        <rFont val="Microsoft Sans Serif"/>
        <family val="2"/>
      </rPr>
      <t>PVIS00900Q</t>
    </r>
  </si>
  <si>
    <r>
      <rPr>
        <sz val="7.5"/>
        <rFont val="Microsoft Sans Serif"/>
        <family val="2"/>
      </rPr>
      <t>IIS MASERATI - VOGHERA</t>
    </r>
  </si>
  <si>
    <r>
      <rPr>
        <sz val="7.5"/>
        <rFont val="Microsoft Sans Serif"/>
        <family val="2"/>
      </rPr>
      <t>C14D25002140001</t>
    </r>
  </si>
  <si>
    <r>
      <rPr>
        <sz val="7.5"/>
        <rFont val="Microsoft Sans Serif"/>
        <family val="2"/>
      </rPr>
      <t>BSIS00600C</t>
    </r>
  </si>
  <si>
    <r>
      <rPr>
        <sz val="7.5"/>
        <rFont val="Microsoft Sans Serif"/>
        <family val="2"/>
      </rPr>
      <t xml:space="preserve">ISTITUTO ISTRUZIONE
</t>
    </r>
    <r>
      <rPr>
        <sz val="7.5"/>
        <rFont val="Microsoft Sans Serif"/>
        <family val="2"/>
      </rPr>
      <t>SUPERIORE  C.BERETTA</t>
    </r>
  </si>
  <si>
    <r>
      <rPr>
        <sz val="7.5"/>
        <rFont val="Microsoft Sans Serif"/>
        <family val="2"/>
      </rPr>
      <t>I94D25001330001</t>
    </r>
  </si>
  <si>
    <r>
      <rPr>
        <sz val="7.5"/>
        <rFont val="Microsoft Sans Serif"/>
        <family val="2"/>
      </rPr>
      <t>MNIS00800P</t>
    </r>
  </si>
  <si>
    <r>
      <rPr>
        <sz val="7.5"/>
        <rFont val="Microsoft Sans Serif"/>
        <family val="2"/>
      </rPr>
      <t>GIOVANNI FALCONE</t>
    </r>
  </si>
  <si>
    <r>
      <rPr>
        <sz val="7.5"/>
        <rFont val="Microsoft Sans Serif"/>
        <family val="2"/>
      </rPr>
      <t>J54D25006850001</t>
    </r>
  </si>
  <si>
    <r>
      <rPr>
        <sz val="7.5"/>
        <rFont val="Microsoft Sans Serif"/>
        <family val="2"/>
      </rPr>
      <t>BSIS01700V</t>
    </r>
  </si>
  <si>
    <r>
      <rPr>
        <sz val="7.5"/>
        <rFont val="Microsoft Sans Serif"/>
        <family val="2"/>
      </rPr>
      <t>ROVATO - "LORENZO GIGLI"</t>
    </r>
  </si>
  <si>
    <r>
      <rPr>
        <sz val="7.5"/>
        <rFont val="Microsoft Sans Serif"/>
        <family val="2"/>
      </rPr>
      <t>F14D25001760001</t>
    </r>
  </si>
  <si>
    <r>
      <rPr>
        <sz val="7.5"/>
        <rFont val="Microsoft Sans Serif"/>
        <family val="2"/>
      </rPr>
      <t>MIRH02000X</t>
    </r>
  </si>
  <si>
    <r>
      <rPr>
        <sz val="7.5"/>
        <rFont val="Microsoft Sans Serif"/>
        <family val="2"/>
      </rPr>
      <t>I.P. - C. PORTA</t>
    </r>
  </si>
  <si>
    <r>
      <rPr>
        <sz val="7.5"/>
        <rFont val="Microsoft Sans Serif"/>
        <family val="2"/>
      </rPr>
      <t>B44D25001900001</t>
    </r>
  </si>
  <si>
    <r>
      <rPr>
        <sz val="7.5"/>
        <rFont val="Microsoft Sans Serif"/>
        <family val="2"/>
      </rPr>
      <t>BSIS02700D</t>
    </r>
  </si>
  <si>
    <r>
      <rPr>
        <sz val="7.5"/>
        <rFont val="Microsoft Sans Serif"/>
        <family val="2"/>
      </rPr>
      <t>I. S. "OLIVELLI-PUTELLI"- DARFO</t>
    </r>
  </si>
  <si>
    <r>
      <rPr>
        <sz val="7.5"/>
        <rFont val="Microsoft Sans Serif"/>
        <family val="2"/>
      </rPr>
      <t>B84D25002020001</t>
    </r>
  </si>
  <si>
    <r>
      <rPr>
        <sz val="7.5"/>
        <rFont val="Microsoft Sans Serif"/>
        <family val="2"/>
      </rPr>
      <t>BSIS032001</t>
    </r>
  </si>
  <si>
    <r>
      <rPr>
        <sz val="7.5"/>
        <rFont val="Microsoft Sans Serif"/>
        <family val="2"/>
      </rPr>
      <t>"FORTUNY" - BRESCIA</t>
    </r>
  </si>
  <si>
    <r>
      <rPr>
        <sz val="7.5"/>
        <rFont val="Microsoft Sans Serif"/>
        <family val="2"/>
      </rPr>
      <t>G84D25002040001</t>
    </r>
  </si>
  <si>
    <r>
      <rPr>
        <sz val="7.5"/>
        <rFont val="Microsoft Sans Serif"/>
        <family val="2"/>
      </rPr>
      <t>BGTF160001</t>
    </r>
  </si>
  <si>
    <r>
      <rPr>
        <sz val="7.5"/>
        <rFont val="Microsoft Sans Serif"/>
        <family val="2"/>
      </rPr>
      <t>"GUGLIELMO MARCONI"</t>
    </r>
  </si>
  <si>
    <r>
      <rPr>
        <sz val="7.5"/>
        <rFont val="Microsoft Sans Serif"/>
        <family val="2"/>
      </rPr>
      <t>C54D25005100001</t>
    </r>
  </si>
  <si>
    <r>
      <rPr>
        <sz val="7.5"/>
        <rFont val="Microsoft Sans Serif"/>
        <family val="2"/>
      </rPr>
      <t>MNIS00700V</t>
    </r>
  </si>
  <si>
    <r>
      <rPr>
        <sz val="7.5"/>
        <rFont val="Microsoft Sans Serif"/>
        <family val="2"/>
      </rPr>
      <t>IS E.SANFELICE</t>
    </r>
  </si>
  <si>
    <r>
      <rPr>
        <sz val="7.5"/>
        <rFont val="Microsoft Sans Serif"/>
        <family val="2"/>
      </rPr>
      <t>C64D25001570001</t>
    </r>
  </si>
  <si>
    <r>
      <rPr>
        <sz val="7.5"/>
        <rFont val="Microsoft Sans Serif"/>
        <family val="2"/>
      </rPr>
      <t>MNIS006003</t>
    </r>
  </si>
  <si>
    <r>
      <rPr>
        <sz val="7.5"/>
        <rFont val="Microsoft Sans Serif"/>
        <family val="2"/>
      </rPr>
      <t>IS G.GREGGIATI</t>
    </r>
  </si>
  <si>
    <r>
      <rPr>
        <sz val="7.5"/>
        <rFont val="Microsoft Sans Serif"/>
        <family val="2"/>
      </rPr>
      <t>F54D25006120001</t>
    </r>
  </si>
  <si>
    <r>
      <rPr>
        <sz val="7.5"/>
        <rFont val="Microsoft Sans Serif"/>
        <family val="2"/>
      </rPr>
      <t>MBTD49000L</t>
    </r>
  </si>
  <si>
    <r>
      <rPr>
        <sz val="7.5"/>
        <rFont val="Microsoft Sans Serif"/>
        <family val="2"/>
      </rPr>
      <t>I.T.C.S.P.A.C.L.E. ELSA MORANTE</t>
    </r>
  </si>
  <si>
    <r>
      <rPr>
        <sz val="7.5"/>
        <rFont val="Microsoft Sans Serif"/>
        <family val="2"/>
      </rPr>
      <t>C84D25001830001</t>
    </r>
  </si>
  <si>
    <r>
      <rPr>
        <sz val="7.5"/>
        <rFont val="Microsoft Sans Serif"/>
        <family val="2"/>
      </rPr>
      <t>BGIS033008</t>
    </r>
  </si>
  <si>
    <r>
      <rPr>
        <sz val="7.5"/>
        <rFont val="Microsoft Sans Serif"/>
        <family val="2"/>
      </rPr>
      <t>"ZENALE E BUTINONE"</t>
    </r>
  </si>
  <si>
    <r>
      <rPr>
        <sz val="7.5"/>
        <rFont val="Microsoft Sans Serif"/>
        <family val="2"/>
      </rPr>
      <t>I74D25001540001</t>
    </r>
  </si>
  <si>
    <r>
      <rPr>
        <sz val="7.5"/>
        <rFont val="Microsoft Sans Serif"/>
        <family val="2"/>
      </rPr>
      <t>MIIS081008</t>
    </r>
  </si>
  <si>
    <r>
      <rPr>
        <sz val="7.5"/>
        <rFont val="Microsoft Sans Serif"/>
        <family val="2"/>
      </rPr>
      <t>P. VERRI</t>
    </r>
  </si>
  <si>
    <r>
      <rPr>
        <sz val="7.5"/>
        <rFont val="Microsoft Sans Serif"/>
        <family val="2"/>
      </rPr>
      <t>H44D25001730001</t>
    </r>
  </si>
  <si>
    <r>
      <rPr>
        <sz val="7.5"/>
        <rFont val="Microsoft Sans Serif"/>
        <family val="2"/>
      </rPr>
      <t>BSIS01200Q</t>
    </r>
  </si>
  <si>
    <r>
      <rPr>
        <sz val="7.5"/>
        <rFont val="Microsoft Sans Serif"/>
        <family val="2"/>
      </rPr>
      <t>DON MILANI - MONTICHIARI</t>
    </r>
  </si>
  <si>
    <r>
      <rPr>
        <sz val="7.5"/>
        <rFont val="Microsoft Sans Serif"/>
        <family val="2"/>
      </rPr>
      <t>F24D25001530001</t>
    </r>
  </si>
  <si>
    <r>
      <rPr>
        <sz val="7.5"/>
        <rFont val="Microsoft Sans Serif"/>
        <family val="2"/>
      </rPr>
      <t>MIIS079008</t>
    </r>
  </si>
  <si>
    <r>
      <rPr>
        <sz val="7.5"/>
        <rFont val="Microsoft Sans Serif"/>
        <family val="2"/>
      </rPr>
      <t>CATERINA DA SIENA</t>
    </r>
  </si>
  <si>
    <r>
      <rPr>
        <sz val="7.5"/>
        <rFont val="Microsoft Sans Serif"/>
        <family val="2"/>
      </rPr>
      <t>H44D25001700001</t>
    </r>
  </si>
  <si>
    <r>
      <rPr>
        <sz val="7.5"/>
        <rFont val="Microsoft Sans Serif"/>
        <family val="2"/>
      </rPr>
      <t>CORC43500S</t>
    </r>
  </si>
  <si>
    <r>
      <rPr>
        <sz val="7.5"/>
        <rFont val="Microsoft Sans Serif"/>
        <family val="2"/>
      </rPr>
      <t>ISTITUTO SUPERIORE STARTING WORK</t>
    </r>
  </si>
  <si>
    <r>
      <rPr>
        <sz val="7.5"/>
        <rFont val="Microsoft Sans Serif"/>
        <family val="2"/>
      </rPr>
      <t>H14D25001280001</t>
    </r>
  </si>
  <si>
    <r>
      <rPr>
        <sz val="7.5"/>
        <rFont val="Microsoft Sans Serif"/>
        <family val="2"/>
      </rPr>
      <t>MIIS038002</t>
    </r>
  </si>
  <si>
    <r>
      <rPr>
        <sz val="7.5"/>
        <rFont val="Microsoft Sans Serif"/>
        <family val="2"/>
      </rPr>
      <t>G. L. LAGRANGE</t>
    </r>
  </si>
  <si>
    <r>
      <rPr>
        <sz val="7.5"/>
        <rFont val="Microsoft Sans Serif"/>
        <family val="2"/>
      </rPr>
      <t>B44D25002180001</t>
    </r>
  </si>
  <si>
    <r>
      <rPr>
        <sz val="7.5"/>
        <rFont val="Microsoft Sans Serif"/>
        <family val="2"/>
      </rPr>
      <t>PVIS01200G</t>
    </r>
  </si>
  <si>
    <r>
      <rPr>
        <sz val="7.5"/>
        <rFont val="Microsoft Sans Serif"/>
        <family val="2"/>
      </rPr>
      <t>IIS COSSA - PAVIA</t>
    </r>
  </si>
  <si>
    <r>
      <rPr>
        <sz val="7.5"/>
        <rFont val="Microsoft Sans Serif"/>
        <family val="2"/>
      </rPr>
      <t>C14D25001790001</t>
    </r>
  </si>
  <si>
    <r>
      <rPr>
        <sz val="7.5"/>
        <rFont val="Microsoft Sans Serif"/>
        <family val="2"/>
      </rPr>
      <t>MITF270003</t>
    </r>
  </si>
  <si>
    <r>
      <rPr>
        <sz val="7.5"/>
        <rFont val="Microsoft Sans Serif"/>
        <family val="2"/>
      </rPr>
      <t xml:space="preserve">ISTITUTO TECNICO E LICEO -
</t>
    </r>
    <r>
      <rPr>
        <sz val="7.5"/>
        <rFont val="Microsoft Sans Serif"/>
        <family val="2"/>
      </rPr>
      <t>CARTESIO</t>
    </r>
  </si>
  <si>
    <r>
      <rPr>
        <sz val="7.5"/>
        <rFont val="Microsoft Sans Serif"/>
        <family val="2"/>
      </rPr>
      <t>J74D25001670001</t>
    </r>
  </si>
  <si>
    <r>
      <rPr>
        <sz val="7.5"/>
        <rFont val="Microsoft Sans Serif"/>
        <family val="2"/>
      </rPr>
      <t>MBTD41000Q</t>
    </r>
  </si>
  <si>
    <r>
      <rPr>
        <sz val="7.5"/>
        <rFont val="Microsoft Sans Serif"/>
        <family val="2"/>
      </rPr>
      <t>ACHILLE MAPELLI</t>
    </r>
  </si>
  <si>
    <r>
      <rPr>
        <sz val="7.5"/>
        <rFont val="Microsoft Sans Serif"/>
        <family val="2"/>
      </rPr>
      <t>F54D25005790001</t>
    </r>
  </si>
  <si>
    <r>
      <rPr>
        <sz val="7.5"/>
        <rFont val="Microsoft Sans Serif"/>
        <family val="2"/>
      </rPr>
      <t>MITF11500N</t>
    </r>
  </si>
  <si>
    <r>
      <rPr>
        <sz val="7.5"/>
        <rFont val="Microsoft Sans Serif"/>
        <family val="2"/>
      </rPr>
      <t xml:space="preserve">ISTITUTO ERNESTO BREDA -
</t>
    </r>
    <r>
      <rPr>
        <sz val="7.5"/>
        <rFont val="Microsoft Sans Serif"/>
        <family val="2"/>
      </rPr>
      <t>ISTITUTO TECNICO</t>
    </r>
  </si>
  <si>
    <r>
      <rPr>
        <sz val="7.5"/>
        <rFont val="Microsoft Sans Serif"/>
        <family val="2"/>
      </rPr>
      <t>H44D25001720001</t>
    </r>
  </si>
  <si>
    <r>
      <rPr>
        <sz val="7.5"/>
        <rFont val="Microsoft Sans Serif"/>
        <family val="2"/>
      </rPr>
      <t>BSIS031005</t>
    </r>
  </si>
  <si>
    <r>
      <rPr>
        <sz val="7.5"/>
        <rFont val="Microsoft Sans Serif"/>
        <family val="2"/>
      </rPr>
      <t>"ANDREA MANTEGNA" - BRESCIA</t>
    </r>
  </si>
  <si>
    <r>
      <rPr>
        <sz val="7.5"/>
        <rFont val="Microsoft Sans Serif"/>
        <family val="2"/>
      </rPr>
      <t>J84D25001930001</t>
    </r>
  </si>
  <si>
    <r>
      <rPr>
        <sz val="7.5"/>
        <rFont val="Microsoft Sans Serif"/>
        <family val="2"/>
      </rPr>
      <t>MIIS02800B</t>
    </r>
  </si>
  <si>
    <r>
      <rPr>
        <sz val="7.5"/>
        <rFont val="Microsoft Sans Serif"/>
        <family val="2"/>
      </rPr>
      <t>E. MONTALE</t>
    </r>
  </si>
  <si>
    <r>
      <rPr>
        <sz val="7.5"/>
        <rFont val="Microsoft Sans Serif"/>
        <family val="2"/>
      </rPr>
      <t>B74D25002320001</t>
    </r>
  </si>
  <si>
    <r>
      <rPr>
        <sz val="7.5"/>
        <rFont val="Microsoft Sans Serif"/>
        <family val="2"/>
      </rPr>
      <t>BSTA01000V</t>
    </r>
  </si>
  <si>
    <r>
      <rPr>
        <sz val="7.5"/>
        <rFont val="Microsoft Sans Serif"/>
        <family val="2"/>
      </rPr>
      <t>"G.PASTORI"</t>
    </r>
  </si>
  <si>
    <r>
      <rPr>
        <sz val="7.5"/>
        <rFont val="Microsoft Sans Serif"/>
        <family val="2"/>
      </rPr>
      <t>G84D25002090001</t>
    </r>
  </si>
  <si>
    <r>
      <rPr>
        <sz val="7.5"/>
        <rFont val="Microsoft Sans Serif"/>
        <family val="2"/>
      </rPr>
      <t>CRIS00100P</t>
    </r>
  </si>
  <si>
    <r>
      <rPr>
        <sz val="7.5"/>
        <rFont val="Microsoft Sans Serif"/>
        <family val="2"/>
      </rPr>
      <t>"G. ROMANI"</t>
    </r>
  </si>
  <si>
    <r>
      <rPr>
        <sz val="7.5"/>
        <rFont val="Microsoft Sans Serif"/>
        <family val="2"/>
      </rPr>
      <t>H44D25001930001</t>
    </r>
  </si>
  <si>
    <r>
      <rPr>
        <sz val="7.5"/>
        <rFont val="Microsoft Sans Serif"/>
        <family val="2"/>
      </rPr>
      <t>BGIS03700G</t>
    </r>
  </si>
  <si>
    <r>
      <rPr>
        <sz val="7.5"/>
        <rFont val="Microsoft Sans Serif"/>
        <family val="2"/>
      </rPr>
      <t>"GUGLIELMO OBERDAN"</t>
    </r>
  </si>
  <si>
    <r>
      <rPr>
        <sz val="7.5"/>
        <rFont val="Microsoft Sans Serif"/>
        <family val="2"/>
      </rPr>
      <t>B74D25002240001</t>
    </r>
  </si>
  <si>
    <r>
      <rPr>
        <sz val="7.5"/>
        <rFont val="Microsoft Sans Serif"/>
        <family val="2"/>
      </rPr>
      <t>BSIS001009</t>
    </r>
  </si>
  <si>
    <r>
      <rPr>
        <sz val="7.5"/>
        <rFont val="Microsoft Sans Serif"/>
        <family val="2"/>
      </rPr>
      <t>F.TASSARA - G.GHISLANDI</t>
    </r>
  </si>
  <si>
    <r>
      <rPr>
        <sz val="7.5"/>
        <rFont val="Microsoft Sans Serif"/>
        <family val="2"/>
      </rPr>
      <t>G74D25001960001</t>
    </r>
  </si>
  <si>
    <r>
      <rPr>
        <sz val="7.5"/>
        <rFont val="Microsoft Sans Serif"/>
        <family val="2"/>
      </rPr>
      <t>BGIS01600E</t>
    </r>
  </si>
  <si>
    <r>
      <rPr>
        <sz val="7.5"/>
        <rFont val="Microsoft Sans Serif"/>
        <family val="2"/>
      </rPr>
      <t>"VALLE SERIANA"</t>
    </r>
  </si>
  <si>
    <r>
      <rPr>
        <sz val="7.5"/>
        <rFont val="Microsoft Sans Serif"/>
        <family val="2"/>
      </rPr>
      <t>C74D25001510001</t>
    </r>
  </si>
  <si>
    <r>
      <rPr>
        <sz val="7.5"/>
        <rFont val="Microsoft Sans Serif"/>
        <family val="2"/>
      </rPr>
      <t>MIIS05400X</t>
    </r>
  </si>
  <si>
    <r>
      <rPr>
        <sz val="7.5"/>
        <rFont val="Microsoft Sans Serif"/>
        <family val="2"/>
      </rPr>
      <t>L. GALVANI</t>
    </r>
  </si>
  <si>
    <r>
      <rPr>
        <sz val="7.5"/>
        <rFont val="Microsoft Sans Serif"/>
        <family val="2"/>
      </rPr>
      <t>E44D25001900001</t>
    </r>
  </si>
  <si>
    <r>
      <rPr>
        <sz val="7.5"/>
        <rFont val="Microsoft Sans Serif"/>
        <family val="2"/>
      </rPr>
      <t>MITD450009</t>
    </r>
  </si>
  <si>
    <r>
      <rPr>
        <sz val="7.5"/>
        <rFont val="Microsoft Sans Serif"/>
        <family val="2"/>
      </rPr>
      <t xml:space="preserve">LICEO E ISTITUTO TECNICO-E. DA
</t>
    </r>
    <r>
      <rPr>
        <sz val="7.5"/>
        <rFont val="Microsoft Sans Serif"/>
        <family val="2"/>
      </rPr>
      <t>ROTTERDAM</t>
    </r>
  </si>
  <si>
    <r>
      <rPr>
        <sz val="7.5"/>
        <rFont val="Microsoft Sans Serif"/>
        <family val="2"/>
      </rPr>
      <t>E24D25001390001</t>
    </r>
  </si>
  <si>
    <r>
      <rPr>
        <sz val="7.5"/>
        <rFont val="Microsoft Sans Serif"/>
        <family val="2"/>
      </rPr>
      <t>BGIS02900L</t>
    </r>
  </si>
  <si>
    <r>
      <rPr>
        <sz val="7.5"/>
        <rFont val="Microsoft Sans Serif"/>
        <family val="2"/>
      </rPr>
      <t>"CATERINA CANIANA"</t>
    </r>
  </si>
  <si>
    <r>
      <rPr>
        <sz val="7.5"/>
        <rFont val="Microsoft Sans Serif"/>
        <family val="2"/>
      </rPr>
      <t>G14D25002180001</t>
    </r>
  </si>
  <si>
    <r>
      <rPr>
        <sz val="7.5"/>
        <rFont val="Microsoft Sans Serif"/>
        <family val="2"/>
      </rPr>
      <t>VATD08000G</t>
    </r>
  </si>
  <si>
    <r>
      <rPr>
        <sz val="7.5"/>
        <rFont val="Microsoft Sans Serif"/>
        <family val="2"/>
      </rPr>
      <t>I.T.C. "GINO ZAPPA" - SARONNO</t>
    </r>
  </si>
  <si>
    <r>
      <rPr>
        <sz val="7.5"/>
        <rFont val="Microsoft Sans Serif"/>
        <family val="2"/>
      </rPr>
      <t>I74D25001840001</t>
    </r>
  </si>
  <si>
    <r>
      <rPr>
        <sz val="7.5"/>
        <rFont val="Microsoft Sans Serif"/>
        <family val="2"/>
      </rPr>
      <t>MBIS024001</t>
    </r>
  </si>
  <si>
    <r>
      <rPr>
        <sz val="7.5"/>
        <rFont val="Microsoft Sans Serif"/>
        <family val="2"/>
      </rPr>
      <t>IIS "VIRGILIO FLORIANI"</t>
    </r>
  </si>
  <si>
    <r>
      <rPr>
        <sz val="7.5"/>
        <rFont val="Microsoft Sans Serif"/>
        <family val="2"/>
      </rPr>
      <t>D44D25002190001</t>
    </r>
  </si>
  <si>
    <r>
      <rPr>
        <sz val="7.5"/>
        <rFont val="Microsoft Sans Serif"/>
        <family val="2"/>
      </rPr>
      <t>MIIS00400V</t>
    </r>
  </si>
  <si>
    <r>
      <rPr>
        <sz val="7.5"/>
        <rFont val="Microsoft Sans Serif"/>
        <family val="2"/>
      </rPr>
      <t>C. CATTANEO</t>
    </r>
  </si>
  <si>
    <r>
      <rPr>
        <sz val="7.5"/>
        <rFont val="Microsoft Sans Serif"/>
        <family val="2"/>
      </rPr>
      <t>B44D25002340001</t>
    </r>
  </si>
  <si>
    <r>
      <rPr>
        <sz val="7.5"/>
        <rFont val="Microsoft Sans Serif"/>
        <family val="2"/>
      </rPr>
      <t>BGTFMP5003</t>
    </r>
  </si>
  <si>
    <r>
      <rPr>
        <sz val="7.5"/>
        <rFont val="Microsoft Sans Serif"/>
        <family val="2"/>
      </rPr>
      <t xml:space="preserve">I.T. sett.TECNOLOGICO ind.
</t>
    </r>
    <r>
      <rPr>
        <sz val="7.5"/>
        <rFont val="Microsoft Sans Serif"/>
        <family val="2"/>
      </rPr>
      <t>Informatica e Telecomunicazioni "Ist. Alan Turing"</t>
    </r>
  </si>
  <si>
    <r>
      <rPr>
        <sz val="7.5"/>
        <rFont val="Microsoft Sans Serif"/>
        <family val="2"/>
      </rPr>
      <t>E14D25002460001</t>
    </r>
  </si>
  <si>
    <r>
      <rPr>
        <sz val="7.5"/>
        <rFont val="Microsoft Sans Serif"/>
        <family val="2"/>
      </rPr>
      <t>COIS004003</t>
    </r>
  </si>
  <si>
    <r>
      <rPr>
        <sz val="7.5"/>
        <rFont val="Microsoft Sans Serif"/>
        <family val="2"/>
      </rPr>
      <t>ISIS G.D. ROMAGNOSI</t>
    </r>
  </si>
  <si>
    <r>
      <rPr>
        <sz val="7.5"/>
        <rFont val="Microsoft Sans Serif"/>
        <family val="2"/>
      </rPr>
      <t>D34D25003720001</t>
    </r>
  </si>
  <si>
    <r>
      <rPr>
        <sz val="7.5"/>
        <rFont val="Microsoft Sans Serif"/>
        <family val="2"/>
      </rPr>
      <t>BSIS01300G</t>
    </r>
  </si>
  <si>
    <r>
      <rPr>
        <sz val="7.5"/>
        <rFont val="Microsoft Sans Serif"/>
        <family val="2"/>
      </rPr>
      <t>"COSSALI" - ORZINUOVI</t>
    </r>
  </si>
  <si>
    <r>
      <rPr>
        <sz val="7.5"/>
        <rFont val="Microsoft Sans Serif"/>
        <family val="2"/>
      </rPr>
      <t>B54D25004830001</t>
    </r>
  </si>
  <si>
    <r>
      <rPr>
        <sz val="7.5"/>
        <rFont val="Microsoft Sans Serif"/>
        <family val="2"/>
      </rPr>
      <t>BSTD15000L</t>
    </r>
  </si>
  <si>
    <r>
      <rPr>
        <sz val="7.5"/>
        <rFont val="Microsoft Sans Serif"/>
        <family val="2"/>
      </rPr>
      <t>"ABBA-BALLINI" - BRESCIA</t>
    </r>
  </si>
  <si>
    <r>
      <rPr>
        <sz val="7.5"/>
        <rFont val="Microsoft Sans Serif"/>
        <family val="2"/>
      </rPr>
      <t>F84D25002060001</t>
    </r>
  </si>
  <si>
    <r>
      <rPr>
        <sz val="7.5"/>
        <rFont val="Microsoft Sans Serif"/>
        <family val="2"/>
      </rPr>
      <t>BSIS008004</t>
    </r>
  </si>
  <si>
    <r>
      <rPr>
        <sz val="7.5"/>
        <rFont val="Microsoft Sans Serif"/>
        <family val="2"/>
      </rPr>
      <t>IIS ANTONIETTI - ISEO</t>
    </r>
  </si>
  <si>
    <r>
      <rPr>
        <sz val="7.5"/>
        <rFont val="Microsoft Sans Serif"/>
        <family val="2"/>
      </rPr>
      <t>C14D25001840001</t>
    </r>
  </si>
  <si>
    <r>
      <rPr>
        <sz val="7.5"/>
        <rFont val="Microsoft Sans Serif"/>
        <family val="2"/>
      </rPr>
      <t>MIIS061003</t>
    </r>
  </si>
  <si>
    <r>
      <rPr>
        <sz val="7.5"/>
        <rFont val="Microsoft Sans Serif"/>
        <family val="2"/>
      </rPr>
      <t>M. BELLISARIO</t>
    </r>
  </si>
  <si>
    <r>
      <rPr>
        <sz val="7.5"/>
        <rFont val="Microsoft Sans Serif"/>
        <family val="2"/>
      </rPr>
      <t>J84D25002090001</t>
    </r>
  </si>
  <si>
    <r>
      <rPr>
        <sz val="7.5"/>
        <rFont val="Microsoft Sans Serif"/>
        <family val="2"/>
      </rPr>
      <t>BGIS027001</t>
    </r>
  </si>
  <si>
    <r>
      <rPr>
        <sz val="7.5"/>
        <rFont val="Microsoft Sans Serif"/>
        <family val="2"/>
      </rPr>
      <t>"GAETANO CANTONI"</t>
    </r>
  </si>
  <si>
    <r>
      <rPr>
        <sz val="7.5"/>
        <rFont val="Microsoft Sans Serif"/>
        <family val="2"/>
      </rPr>
      <t>C74D25001770001</t>
    </r>
  </si>
  <si>
    <r>
      <rPr>
        <sz val="7.5"/>
        <rFont val="Microsoft Sans Serif"/>
        <family val="2"/>
      </rPr>
      <t>MBRC4H500I</t>
    </r>
  </si>
  <si>
    <r>
      <rPr>
        <sz val="7.5"/>
        <rFont val="Microsoft Sans Serif"/>
        <family val="2"/>
      </rPr>
      <t xml:space="preserve">ISTITUTO PROFESSIONALE SERVIZI COMMERCIALI "CLERICI
</t>
    </r>
    <r>
      <rPr>
        <sz val="7.5"/>
        <rFont val="Microsoft Sans Serif"/>
        <family val="2"/>
      </rPr>
      <t>ACADEMY"</t>
    </r>
  </si>
  <si>
    <r>
      <rPr>
        <sz val="7.5"/>
        <rFont val="Microsoft Sans Serif"/>
        <family val="2"/>
      </rPr>
      <t>E24D25001270001</t>
    </r>
  </si>
  <si>
    <r>
      <rPr>
        <sz val="7.5"/>
        <rFont val="Microsoft Sans Serif"/>
        <family val="2"/>
      </rPr>
      <t>BSTF8F5009</t>
    </r>
  </si>
  <si>
    <r>
      <rPr>
        <sz val="7.5"/>
        <rFont val="Microsoft Sans Serif"/>
        <family val="2"/>
      </rPr>
      <t>f.Baracca</t>
    </r>
  </si>
  <si>
    <r>
      <rPr>
        <sz val="7.5"/>
        <rFont val="Microsoft Sans Serif"/>
        <family val="2"/>
      </rPr>
      <t>F84D25002290001</t>
    </r>
  </si>
  <si>
    <r>
      <rPr>
        <sz val="7.5"/>
        <rFont val="Microsoft Sans Serif"/>
        <family val="2"/>
      </rPr>
      <t>MIIS008006</t>
    </r>
  </si>
  <si>
    <r>
      <rPr>
        <sz val="7.5"/>
        <rFont val="Microsoft Sans Serif"/>
        <family val="2"/>
      </rPr>
      <t>A. SPINELLI C. MOLASCHI</t>
    </r>
  </si>
  <si>
    <r>
      <rPr>
        <sz val="7.5"/>
        <rFont val="Microsoft Sans Serif"/>
        <family val="2"/>
      </rPr>
      <t>E44D25002270001</t>
    </r>
  </si>
  <si>
    <r>
      <rPr>
        <sz val="7.5"/>
        <rFont val="Microsoft Sans Serif"/>
        <family val="2"/>
      </rPr>
      <t>BGIS013003</t>
    </r>
  </si>
  <si>
    <r>
      <rPr>
        <sz val="7.5"/>
        <rFont val="Microsoft Sans Serif"/>
        <family val="2"/>
      </rPr>
      <t>"DAVID MARIA TUROLDO"</t>
    </r>
  </si>
  <si>
    <r>
      <rPr>
        <sz val="7.5"/>
        <rFont val="Microsoft Sans Serif"/>
        <family val="2"/>
      </rPr>
      <t>F74D25001340001</t>
    </r>
  </si>
  <si>
    <r>
      <rPr>
        <sz val="7.5"/>
        <rFont val="Microsoft Sans Serif"/>
        <family val="2"/>
      </rPr>
      <t>PVIS007004</t>
    </r>
  </si>
  <si>
    <r>
      <rPr>
        <sz val="7.5"/>
        <rFont val="Microsoft Sans Serif"/>
        <family val="2"/>
      </rPr>
      <t>IIS FARAVELLI - STRADELLA</t>
    </r>
  </si>
  <si>
    <r>
      <rPr>
        <sz val="7.5"/>
        <rFont val="Microsoft Sans Serif"/>
        <family val="2"/>
      </rPr>
      <t>E84D25002140001</t>
    </r>
  </si>
  <si>
    <r>
      <rPr>
        <sz val="7.5"/>
        <rFont val="Microsoft Sans Serif"/>
        <family val="2"/>
      </rPr>
      <t>VAIS00400R</t>
    </r>
  </si>
  <si>
    <r>
      <rPr>
        <sz val="7.5"/>
        <rFont val="Microsoft Sans Serif"/>
        <family val="2"/>
      </rPr>
      <t>IS VALCERESIO</t>
    </r>
  </si>
  <si>
    <r>
      <rPr>
        <sz val="7.5"/>
        <rFont val="Microsoft Sans Serif"/>
        <family val="2"/>
      </rPr>
      <t>D24D25002160001</t>
    </r>
  </si>
  <si>
    <r>
      <rPr>
        <sz val="7.5"/>
        <rFont val="Microsoft Sans Serif"/>
        <family val="2"/>
      </rPr>
      <t>BSRH02000T</t>
    </r>
  </si>
  <si>
    <r>
      <rPr>
        <sz val="7.5"/>
        <rFont val="Microsoft Sans Serif"/>
        <family val="2"/>
      </rPr>
      <t xml:space="preserve">IPSEOA C. DE MEDICI - SEDE
</t>
    </r>
    <r>
      <rPr>
        <sz val="7.5"/>
        <rFont val="Microsoft Sans Serif"/>
        <family val="2"/>
      </rPr>
      <t>GARDONE R.</t>
    </r>
  </si>
  <si>
    <r>
      <rPr>
        <sz val="7.5"/>
        <rFont val="Microsoft Sans Serif"/>
        <family val="2"/>
      </rPr>
      <t>D84D25002240001</t>
    </r>
  </si>
  <si>
    <r>
      <rPr>
        <sz val="7.5"/>
        <rFont val="Microsoft Sans Serif"/>
        <family val="2"/>
      </rPr>
      <t>BSIS00400R</t>
    </r>
  </si>
  <si>
    <r>
      <rPr>
        <sz val="7.5"/>
        <rFont val="Microsoft Sans Serif"/>
        <family val="2"/>
      </rPr>
      <t xml:space="preserve">I.I.S. DI VALLE SABBIA "G.
</t>
    </r>
    <r>
      <rPr>
        <sz val="7.5"/>
        <rFont val="Microsoft Sans Serif"/>
        <family val="2"/>
      </rPr>
      <t>PERLASCA"</t>
    </r>
  </si>
  <si>
    <r>
      <rPr>
        <sz val="7.5"/>
        <rFont val="Microsoft Sans Serif"/>
        <family val="2"/>
      </rPr>
      <t>B74D25001940001</t>
    </r>
  </si>
  <si>
    <r>
      <rPr>
        <sz val="7.5"/>
        <rFont val="Microsoft Sans Serif"/>
        <family val="2"/>
      </rPr>
      <t>CRIS009009</t>
    </r>
  </si>
  <si>
    <r>
      <rPr>
        <sz val="7.5"/>
        <rFont val="Microsoft Sans Serif"/>
        <family val="2"/>
      </rPr>
      <t>I.I.S. "G. GALILEI</t>
    </r>
  </si>
  <si>
    <r>
      <rPr>
        <sz val="7.5"/>
        <rFont val="Microsoft Sans Serif"/>
        <family val="2"/>
      </rPr>
      <t>F94D25001570001</t>
    </r>
  </si>
  <si>
    <r>
      <rPr>
        <sz val="7.5"/>
        <rFont val="Microsoft Sans Serif"/>
        <family val="2"/>
      </rPr>
      <t>PVTD03000A</t>
    </r>
  </si>
  <si>
    <r>
      <rPr>
        <sz val="7.5"/>
        <rFont val="Microsoft Sans Serif"/>
        <family val="2"/>
      </rPr>
      <t>ITCG CASALE - VIGEVANO</t>
    </r>
  </si>
  <si>
    <r>
      <rPr>
        <sz val="7.5"/>
        <rFont val="Microsoft Sans Serif"/>
        <family val="2"/>
      </rPr>
      <t>I54D25005340001</t>
    </r>
  </si>
  <si>
    <r>
      <rPr>
        <sz val="7.5"/>
        <rFont val="Microsoft Sans Serif"/>
        <family val="2"/>
      </rPr>
      <t>BSIS037004</t>
    </r>
  </si>
  <si>
    <r>
      <rPr>
        <sz val="7.5"/>
        <rFont val="Microsoft Sans Serif"/>
        <family val="2"/>
      </rPr>
      <t>I.S. CASTELLI</t>
    </r>
  </si>
  <si>
    <r>
      <rPr>
        <sz val="7.5"/>
        <rFont val="Microsoft Sans Serif"/>
        <family val="2"/>
      </rPr>
      <t>D84D25002170001</t>
    </r>
  </si>
  <si>
    <r>
      <rPr>
        <sz val="7.5"/>
        <rFont val="Microsoft Sans Serif"/>
        <family val="2"/>
      </rPr>
      <t>MBTD430001</t>
    </r>
  </si>
  <si>
    <r>
      <rPr>
        <sz val="7.5"/>
        <rFont val="Microsoft Sans Serif"/>
        <family val="2"/>
      </rPr>
      <t>G24D25001830001</t>
    </r>
  </si>
  <si>
    <r>
      <rPr>
        <sz val="7.5"/>
        <rFont val="Microsoft Sans Serif"/>
        <family val="2"/>
      </rPr>
      <t>MITD51000Q</t>
    </r>
  </si>
  <si>
    <r>
      <rPr>
        <sz val="7.5"/>
        <rFont val="Microsoft Sans Serif"/>
        <family val="2"/>
      </rPr>
      <t xml:space="preserve">I.T. ECONOMICO E
</t>
    </r>
    <r>
      <rPr>
        <sz val="7.5"/>
        <rFont val="Microsoft Sans Serif"/>
        <family val="2"/>
      </rPr>
      <t>TECNOLOGICO- J. NIZZOLA</t>
    </r>
  </si>
  <si>
    <r>
      <rPr>
        <sz val="7.5"/>
        <rFont val="Microsoft Sans Serif"/>
        <family val="2"/>
      </rPr>
      <t>B74D25001990001</t>
    </r>
  </si>
  <si>
    <r>
      <rPr>
        <sz val="7.5"/>
        <rFont val="Microsoft Sans Serif"/>
        <family val="2"/>
      </rPr>
      <t>MBIS08400L</t>
    </r>
  </si>
  <si>
    <r>
      <rPr>
        <sz val="7.5"/>
        <rFont val="Microsoft Sans Serif"/>
        <family val="2"/>
      </rPr>
      <t>MARTIN LUTHER KING</t>
    </r>
  </si>
  <si>
    <r>
      <rPr>
        <sz val="7.5"/>
        <rFont val="Microsoft Sans Serif"/>
        <family val="2"/>
      </rPr>
      <t>H64D25001530001</t>
    </r>
  </si>
  <si>
    <r>
      <rPr>
        <sz val="7.5"/>
        <rFont val="Microsoft Sans Serif"/>
        <family val="2"/>
      </rPr>
      <t>MIIS017001</t>
    </r>
  </si>
  <si>
    <r>
      <rPr>
        <sz val="7.5"/>
        <rFont val="Microsoft Sans Serif"/>
        <family val="2"/>
      </rPr>
      <t>J. C. MAXWELL</t>
    </r>
  </si>
  <si>
    <r>
      <rPr>
        <sz val="7.5"/>
        <rFont val="Microsoft Sans Serif"/>
        <family val="2"/>
      </rPr>
      <t>G44D25003070001</t>
    </r>
  </si>
  <si>
    <r>
      <rPr>
        <sz val="7.5"/>
        <rFont val="Microsoft Sans Serif"/>
        <family val="2"/>
      </rPr>
      <t>MITD330007</t>
    </r>
  </si>
  <si>
    <r>
      <rPr>
        <sz val="7.5"/>
        <rFont val="Microsoft Sans Serif"/>
        <family val="2"/>
      </rPr>
      <t xml:space="preserve">LICEO E ISTITUTO TECNICO - P.
</t>
    </r>
    <r>
      <rPr>
        <sz val="7.5"/>
        <rFont val="Microsoft Sans Serif"/>
        <family val="2"/>
      </rPr>
      <t>LEVI</t>
    </r>
  </si>
  <si>
    <r>
      <rPr>
        <sz val="7.5"/>
        <rFont val="Microsoft Sans Serif"/>
        <family val="2"/>
      </rPr>
      <t>F24D25001540001</t>
    </r>
  </si>
  <si>
    <r>
      <rPr>
        <sz val="7.5"/>
        <rFont val="Microsoft Sans Serif"/>
        <family val="2"/>
      </rPr>
      <t>VATD210003</t>
    </r>
  </si>
  <si>
    <r>
      <rPr>
        <sz val="7.5"/>
        <rFont val="Microsoft Sans Serif"/>
        <family val="2"/>
      </rPr>
      <t xml:space="preserve">I.T.E-L.L.  "GADDA-ROSSELLI" -
</t>
    </r>
    <r>
      <rPr>
        <sz val="7.5"/>
        <rFont val="Microsoft Sans Serif"/>
        <family val="2"/>
      </rPr>
      <t>GALLARATE</t>
    </r>
  </si>
  <si>
    <r>
      <rPr>
        <sz val="7.5"/>
        <rFont val="Microsoft Sans Serif"/>
        <family val="2"/>
      </rPr>
      <t>G34D25002920001</t>
    </r>
  </si>
  <si>
    <r>
      <rPr>
        <sz val="7.5"/>
        <rFont val="Microsoft Sans Serif"/>
        <family val="2"/>
      </rPr>
      <t>BSIS036008</t>
    </r>
  </si>
  <si>
    <r>
      <rPr>
        <sz val="7.5"/>
        <rFont val="Microsoft Sans Serif"/>
        <family val="2"/>
      </rPr>
      <t>I.S.S.  "TARTAGLIA-OLIVIERI"</t>
    </r>
  </si>
  <si>
    <r>
      <rPr>
        <sz val="7.5"/>
        <rFont val="Microsoft Sans Serif"/>
        <family val="2"/>
      </rPr>
      <t>B84D25002110001</t>
    </r>
  </si>
  <si>
    <r>
      <rPr>
        <sz val="7.5"/>
        <rFont val="Microsoft Sans Serif"/>
        <family val="2"/>
      </rPr>
      <t>MBIS06300G</t>
    </r>
  </si>
  <si>
    <r>
      <rPr>
        <sz val="7.5"/>
        <rFont val="Microsoft Sans Serif"/>
        <family val="2"/>
      </rPr>
      <t>G. MERONI</t>
    </r>
  </si>
  <si>
    <r>
      <rPr>
        <sz val="7.5"/>
        <rFont val="Microsoft Sans Serif"/>
        <family val="2"/>
      </rPr>
      <t>E94D25002730001</t>
    </r>
  </si>
  <si>
    <r>
      <rPr>
        <sz val="7.5"/>
        <rFont val="Microsoft Sans Serif"/>
        <family val="2"/>
      </rPr>
      <t>MITD52000A</t>
    </r>
  </si>
  <si>
    <r>
      <rPr>
        <sz val="7.5"/>
        <rFont val="Microsoft Sans Serif"/>
        <family val="2"/>
      </rPr>
      <t xml:space="preserve">I.T. ECONOMICO E
</t>
    </r>
    <r>
      <rPr>
        <sz val="7.5"/>
        <rFont val="Microsoft Sans Serif"/>
        <family val="2"/>
      </rPr>
      <t>TECNOLOGICO- E. MATTEI</t>
    </r>
  </si>
  <si>
    <r>
      <rPr>
        <sz val="7.5"/>
        <rFont val="Microsoft Sans Serif"/>
        <family val="2"/>
      </rPr>
      <t>I44D25001840001</t>
    </r>
  </si>
  <si>
    <r>
      <rPr>
        <sz val="7.5"/>
        <rFont val="Microsoft Sans Serif"/>
        <family val="2"/>
      </rPr>
      <t>VAIS003001</t>
    </r>
  </si>
  <si>
    <r>
      <rPr>
        <sz val="7.5"/>
        <rFont val="Microsoft Sans Serif"/>
        <family val="2"/>
      </rPr>
      <t xml:space="preserve">CITTA' DI LUINO - CARLO
</t>
    </r>
    <r>
      <rPr>
        <sz val="7.5"/>
        <rFont val="Microsoft Sans Serif"/>
        <family val="2"/>
      </rPr>
      <t>VOLONTE'</t>
    </r>
  </si>
  <si>
    <r>
      <rPr>
        <sz val="7.5"/>
        <rFont val="Microsoft Sans Serif"/>
        <family val="2"/>
      </rPr>
      <t>H74D25001630001</t>
    </r>
  </si>
  <si>
    <r>
      <rPr>
        <sz val="7.5"/>
        <rFont val="Microsoft Sans Serif"/>
        <family val="2"/>
      </rPr>
      <t>BGIS00700Q</t>
    </r>
  </si>
  <si>
    <r>
      <rPr>
        <sz val="7.5"/>
        <rFont val="Microsoft Sans Serif"/>
        <family val="2"/>
      </rPr>
      <t>"IVAN PIANA"</t>
    </r>
  </si>
  <si>
    <r>
      <rPr>
        <sz val="7.5"/>
        <rFont val="Microsoft Sans Serif"/>
        <family val="2"/>
      </rPr>
      <t>C64D25001460001</t>
    </r>
  </si>
  <si>
    <r>
      <rPr>
        <sz val="7.5"/>
        <rFont val="Microsoft Sans Serif"/>
        <family val="2"/>
      </rPr>
      <t>MIIS01400D</t>
    </r>
  </si>
  <si>
    <r>
      <rPr>
        <sz val="7.5"/>
        <rFont val="Microsoft Sans Serif"/>
        <family val="2"/>
      </rPr>
      <t>E. ALESSANDRINI</t>
    </r>
  </si>
  <si>
    <r>
      <rPr>
        <sz val="7.5"/>
        <rFont val="Microsoft Sans Serif"/>
        <family val="2"/>
      </rPr>
      <t>H44D25001750001</t>
    </r>
  </si>
  <si>
    <r>
      <rPr>
        <sz val="7.5"/>
        <rFont val="Microsoft Sans Serif"/>
        <family val="2"/>
      </rPr>
      <t>MBIS09800E</t>
    </r>
  </si>
  <si>
    <r>
      <rPr>
        <sz val="7.5"/>
        <rFont val="Microsoft Sans Serif"/>
        <family val="2"/>
      </rPr>
      <t>LEONARDO DA VINCI</t>
    </r>
  </si>
  <si>
    <r>
      <rPr>
        <sz val="7.5"/>
        <rFont val="Microsoft Sans Serif"/>
        <family val="2"/>
      </rPr>
      <t>J54D25005690001</t>
    </r>
  </si>
  <si>
    <r>
      <rPr>
        <sz val="7.5"/>
        <rFont val="Microsoft Sans Serif"/>
        <family val="2"/>
      </rPr>
      <t>BGTF9O500Q</t>
    </r>
  </si>
  <si>
    <r>
      <rPr>
        <sz val="7.5"/>
        <rFont val="Microsoft Sans Serif"/>
        <family val="2"/>
      </rPr>
      <t xml:space="preserve">IST. TEC. Sett. TECNOLOGICO  ind. TRASPORTI E LOGISTICA
</t>
    </r>
    <r>
      <rPr>
        <sz val="7.5"/>
        <rFont val="Microsoft Sans Serif"/>
        <family val="2"/>
      </rPr>
      <t>ART.LOGISTICA"DON BOSCO"</t>
    </r>
  </si>
  <si>
    <r>
      <rPr>
        <sz val="7.5"/>
        <rFont val="Microsoft Sans Serif"/>
        <family val="2"/>
      </rPr>
      <t>F74D25001330001</t>
    </r>
  </si>
  <si>
    <r>
      <rPr>
        <sz val="7.5"/>
        <rFont val="Microsoft Sans Serif"/>
        <family val="2"/>
      </rPr>
      <t>BGTF010003</t>
    </r>
  </si>
  <si>
    <r>
      <rPr>
        <sz val="7.5"/>
        <rFont val="Microsoft Sans Serif"/>
        <family val="2"/>
      </rPr>
      <t>"PIETRO PALEOCAPA"</t>
    </r>
  </si>
  <si>
    <r>
      <rPr>
        <sz val="7.5"/>
        <rFont val="Microsoft Sans Serif"/>
        <family val="2"/>
      </rPr>
      <t>C14D25001780001</t>
    </r>
  </si>
  <si>
    <r>
      <rPr>
        <sz val="7.5"/>
        <rFont val="Microsoft Sans Serif"/>
        <family val="2"/>
      </rPr>
      <t>MBIS053001</t>
    </r>
  </si>
  <si>
    <r>
      <rPr>
        <sz val="7.5"/>
        <rFont val="Microsoft Sans Serif"/>
        <family val="2"/>
      </rPr>
      <t>EZIO VANONI</t>
    </r>
  </si>
  <si>
    <r>
      <rPr>
        <sz val="7.5"/>
        <rFont val="Microsoft Sans Serif"/>
        <family val="2"/>
      </rPr>
      <t>B44D25002320001</t>
    </r>
  </si>
  <si>
    <r>
      <rPr>
        <sz val="7.5"/>
        <rFont val="Microsoft Sans Serif"/>
        <family val="2"/>
      </rPr>
      <t>VATF295009</t>
    </r>
  </si>
  <si>
    <r>
      <rPr>
        <sz val="7.5"/>
        <rFont val="Microsoft Sans Serif"/>
        <family val="2"/>
      </rPr>
      <t xml:space="preserve">IT L. MONTI - FONDAZIONE
</t>
    </r>
    <r>
      <rPr>
        <sz val="7.5"/>
        <rFont val="Microsoft Sans Serif"/>
        <family val="2"/>
      </rPr>
      <t>DAIMON</t>
    </r>
  </si>
  <si>
    <r>
      <rPr>
        <sz val="7.5"/>
        <rFont val="Microsoft Sans Serif"/>
        <family val="2"/>
      </rPr>
      <t>I74D25001530001</t>
    </r>
  </si>
  <si>
    <r>
      <rPr>
        <sz val="7.5"/>
        <rFont val="Microsoft Sans Serif"/>
        <family val="2"/>
      </rPr>
      <t>MIIS09700T</t>
    </r>
  </si>
  <si>
    <r>
      <rPr>
        <sz val="7.5"/>
        <rFont val="Microsoft Sans Serif"/>
        <family val="2"/>
      </rPr>
      <t>A. BERNOCCHI</t>
    </r>
  </si>
  <si>
    <r>
      <rPr>
        <sz val="7.5"/>
        <rFont val="Microsoft Sans Serif"/>
        <family val="2"/>
      </rPr>
      <t>H34D25001300001</t>
    </r>
  </si>
  <si>
    <r>
      <rPr>
        <sz val="7.5"/>
        <rFont val="Microsoft Sans Serif"/>
        <family val="2"/>
      </rPr>
      <t>MNTE01000B</t>
    </r>
  </si>
  <si>
    <r>
      <rPr>
        <sz val="7.5"/>
        <rFont val="Microsoft Sans Serif"/>
        <family val="2"/>
      </rPr>
      <t xml:space="preserve">IST. TECNICO ECONOMICO TECN.
</t>
    </r>
    <r>
      <rPr>
        <sz val="7.5"/>
        <rFont val="Microsoft Sans Serif"/>
        <family val="2"/>
      </rPr>
      <t>MANTEGNA</t>
    </r>
  </si>
  <si>
    <r>
      <rPr>
        <sz val="7.5"/>
        <rFont val="Microsoft Sans Serif"/>
        <family val="2"/>
      </rPr>
      <t>F64D25001240001</t>
    </r>
  </si>
  <si>
    <r>
      <rPr>
        <sz val="7.5"/>
        <rFont val="Microsoft Sans Serif"/>
        <family val="2"/>
      </rPr>
      <t>VATD18500G</t>
    </r>
  </si>
  <si>
    <r>
      <rPr>
        <sz val="7.5"/>
        <rFont val="Microsoft Sans Serif"/>
        <family val="2"/>
      </rPr>
      <t>WOJTYLA</t>
    </r>
  </si>
  <si>
    <r>
      <rPr>
        <sz val="7.5"/>
        <rFont val="Microsoft Sans Serif"/>
        <family val="2"/>
      </rPr>
      <t>J94D25001500001</t>
    </r>
  </si>
  <si>
    <r>
      <rPr>
        <sz val="7.5"/>
        <rFont val="Microsoft Sans Serif"/>
        <family val="2"/>
      </rPr>
      <t>BSTD02000X</t>
    </r>
  </si>
  <si>
    <r>
      <rPr>
        <sz val="7.5"/>
        <rFont val="Microsoft Sans Serif"/>
        <family val="2"/>
      </rPr>
      <t>CESARE BATTISTI</t>
    </r>
  </si>
  <si>
    <r>
      <rPr>
        <sz val="7.5"/>
        <rFont val="Microsoft Sans Serif"/>
        <family val="2"/>
      </rPr>
      <t>B54D25005830001</t>
    </r>
  </si>
  <si>
    <r>
      <rPr>
        <sz val="7.5"/>
        <rFont val="Microsoft Sans Serif"/>
        <family val="2"/>
      </rPr>
      <t>MIIS02700G</t>
    </r>
  </si>
  <si>
    <r>
      <rPr>
        <sz val="7.5"/>
        <rFont val="Microsoft Sans Serif"/>
        <family val="2"/>
      </rPr>
      <t>E24D25001780001</t>
    </r>
  </si>
  <si>
    <r>
      <rPr>
        <sz val="7.5"/>
        <rFont val="Microsoft Sans Serif"/>
        <family val="2"/>
      </rPr>
      <t>BSIS00900X</t>
    </r>
  </si>
  <si>
    <r>
      <rPr>
        <sz val="7.5"/>
        <rFont val="Microsoft Sans Serif"/>
        <family val="2"/>
      </rPr>
      <t>I.I.S. V.CAPIROLA</t>
    </r>
  </si>
  <si>
    <r>
      <rPr>
        <sz val="7.5"/>
        <rFont val="Microsoft Sans Serif"/>
        <family val="2"/>
      </rPr>
      <t>D44D25002320001</t>
    </r>
  </si>
  <si>
    <r>
      <rPr>
        <sz val="7.5"/>
        <rFont val="Microsoft Sans Serif"/>
        <family val="2"/>
      </rPr>
      <t>MITF105003</t>
    </r>
  </si>
  <si>
    <r>
      <rPr>
        <sz val="7.5"/>
        <rFont val="Microsoft Sans Serif"/>
        <family val="2"/>
      </rPr>
      <t xml:space="preserve">ISTITUTO TECNICO INDUSTRIALE
</t>
    </r>
    <r>
      <rPr>
        <sz val="7.5"/>
        <rFont val="Microsoft Sans Serif"/>
        <family val="2"/>
      </rPr>
      <t>PAVONIANO ARTIGIANELLI</t>
    </r>
  </si>
  <si>
    <r>
      <rPr>
        <sz val="7.5"/>
        <rFont val="Microsoft Sans Serif"/>
        <family val="2"/>
      </rPr>
      <t>D44D25002180001</t>
    </r>
  </si>
  <si>
    <r>
      <rPr>
        <sz val="7.5"/>
        <rFont val="Microsoft Sans Serif"/>
        <family val="2"/>
      </rPr>
      <t>MIIS04700R</t>
    </r>
  </si>
  <si>
    <r>
      <rPr>
        <sz val="7.5"/>
        <rFont val="Microsoft Sans Serif"/>
        <family val="2"/>
      </rPr>
      <t>E. DE NICOLA</t>
    </r>
  </si>
  <si>
    <r>
      <rPr>
        <sz val="7.5"/>
        <rFont val="Microsoft Sans Serif"/>
        <family val="2"/>
      </rPr>
      <t>B44D25001980001</t>
    </r>
  </si>
  <si>
    <r>
      <rPr>
        <sz val="7.5"/>
        <rFont val="Microsoft Sans Serif"/>
        <family val="2"/>
      </rPr>
      <t>BSIS01800P</t>
    </r>
  </si>
  <si>
    <r>
      <rPr>
        <sz val="7.5"/>
        <rFont val="Microsoft Sans Serif"/>
        <family val="2"/>
      </rPr>
      <t>IIS "MARZOLI" - PALAZZOLO S/O</t>
    </r>
  </si>
  <si>
    <r>
      <rPr>
        <sz val="7.5"/>
        <rFont val="Microsoft Sans Serif"/>
        <family val="2"/>
      </rPr>
      <t>G44D25002760001</t>
    </r>
  </si>
  <si>
    <r>
      <rPr>
        <sz val="7.5"/>
        <rFont val="Microsoft Sans Serif"/>
        <family val="2"/>
      </rPr>
      <t>LOTA01000L</t>
    </r>
  </si>
  <si>
    <r>
      <rPr>
        <sz val="7.5"/>
        <rFont val="Microsoft Sans Serif"/>
        <family val="2"/>
      </rPr>
      <t>I.T. ANTONIO TOSI DI CODOGNO</t>
    </r>
  </si>
  <si>
    <r>
      <rPr>
        <sz val="7.5"/>
        <rFont val="Microsoft Sans Serif"/>
        <family val="2"/>
      </rPr>
      <t>H74D25001370001</t>
    </r>
  </si>
  <si>
    <r>
      <rPr>
        <sz val="7.5"/>
        <rFont val="Microsoft Sans Serif"/>
        <family val="2"/>
      </rPr>
      <t>MBTF410002</t>
    </r>
  </si>
  <si>
    <r>
      <rPr>
        <sz val="7.5"/>
        <rFont val="Microsoft Sans Serif"/>
        <family val="2"/>
      </rPr>
      <t>P.HENSEMBERGER</t>
    </r>
  </si>
  <si>
    <r>
      <rPr>
        <sz val="7.5"/>
        <rFont val="Microsoft Sans Serif"/>
        <family val="2"/>
      </rPr>
      <t>C54D25005760001</t>
    </r>
  </si>
  <si>
    <r>
      <rPr>
        <sz val="7.5"/>
        <rFont val="Microsoft Sans Serif"/>
        <family val="2"/>
      </rPr>
      <t>VARH00500Q</t>
    </r>
  </si>
  <si>
    <r>
      <rPr>
        <sz val="7.5"/>
        <rFont val="Microsoft Sans Serif"/>
        <family val="2"/>
      </rPr>
      <t>COLL. ARC.LE CASTELLI</t>
    </r>
  </si>
  <si>
    <r>
      <rPr>
        <sz val="7.5"/>
        <rFont val="Microsoft Sans Serif"/>
        <family val="2"/>
      </rPr>
      <t>I74D25001870007</t>
    </r>
  </si>
  <si>
    <r>
      <rPr>
        <sz val="7.5"/>
        <rFont val="Microsoft Sans Serif"/>
        <family val="2"/>
      </rPr>
      <t>BGIS00800G</t>
    </r>
  </si>
  <si>
    <r>
      <rPr>
        <sz val="7.5"/>
        <rFont val="Microsoft Sans Serif"/>
        <family val="2"/>
      </rPr>
      <t>"MAIRONI DA PONTE"</t>
    </r>
  </si>
  <si>
    <r>
      <rPr>
        <sz val="7.5"/>
        <rFont val="Microsoft Sans Serif"/>
        <family val="2"/>
      </rPr>
      <t>I94D25001440001</t>
    </r>
  </si>
  <si>
    <r>
      <rPr>
        <sz val="7.5"/>
        <rFont val="Microsoft Sans Serif"/>
        <family val="2"/>
      </rPr>
      <t>BSIS007008</t>
    </r>
  </si>
  <si>
    <r>
      <rPr>
        <sz val="7.5"/>
        <rFont val="Microsoft Sans Serif"/>
        <family val="2"/>
      </rPr>
      <t>"F. MENEGHINI" - EDOLO</t>
    </r>
  </si>
  <si>
    <r>
      <rPr>
        <sz val="7.5"/>
        <rFont val="Microsoft Sans Serif"/>
        <family val="2"/>
      </rPr>
      <t>B24D25001430001</t>
    </r>
  </si>
  <si>
    <r>
      <rPr>
        <sz val="7.5"/>
        <rFont val="Microsoft Sans Serif"/>
        <family val="2"/>
      </rPr>
      <t>LCIS00600C</t>
    </r>
  </si>
  <si>
    <r>
      <rPr>
        <sz val="7.5"/>
        <rFont val="Microsoft Sans Serif"/>
        <family val="2"/>
      </rPr>
      <t xml:space="preserve">I.I.S.   "GIOVANNI BERTACCHI"
</t>
    </r>
    <r>
      <rPr>
        <sz val="7.5"/>
        <rFont val="Microsoft Sans Serif"/>
        <family val="2"/>
      </rPr>
      <t>LECCO</t>
    </r>
  </si>
  <si>
    <r>
      <rPr>
        <sz val="7.5"/>
        <rFont val="Microsoft Sans Serif"/>
        <family val="2"/>
      </rPr>
      <t>E14D25002420001</t>
    </r>
  </si>
  <si>
    <r>
      <rPr>
        <sz val="7.5"/>
        <rFont val="Microsoft Sans Serif"/>
        <family val="2"/>
      </rPr>
      <t>MIIS096002</t>
    </r>
  </si>
  <si>
    <r>
      <rPr>
        <sz val="7.5"/>
        <rFont val="Microsoft Sans Serif"/>
        <family val="2"/>
      </rPr>
      <t>G. FALCONE - A. RIGHI</t>
    </r>
  </si>
  <si>
    <r>
      <rPr>
        <sz val="7.5"/>
        <rFont val="Microsoft Sans Serif"/>
        <family val="2"/>
      </rPr>
      <t>I54D25004460001</t>
    </r>
  </si>
  <si>
    <r>
      <rPr>
        <sz val="7.5"/>
        <rFont val="Microsoft Sans Serif"/>
        <family val="2"/>
      </rPr>
      <t>BGIS03200C</t>
    </r>
  </si>
  <si>
    <r>
      <rPr>
        <sz val="7.5"/>
        <rFont val="Microsoft Sans Serif"/>
        <family val="2"/>
      </rPr>
      <t>"GIULIO NATTA"</t>
    </r>
  </si>
  <si>
    <r>
      <rPr>
        <sz val="7.5"/>
        <rFont val="Microsoft Sans Serif"/>
        <family val="2"/>
      </rPr>
      <t>B14D25001950001</t>
    </r>
  </si>
  <si>
    <r>
      <rPr>
        <sz val="7.5"/>
        <rFont val="Microsoft Sans Serif"/>
        <family val="2"/>
      </rPr>
      <t>PVTF01000B</t>
    </r>
  </si>
  <si>
    <r>
      <rPr>
        <sz val="7.5"/>
        <rFont val="Microsoft Sans Serif"/>
        <family val="2"/>
      </rPr>
      <t>ITI CARDANO - PAVIA</t>
    </r>
  </si>
  <si>
    <r>
      <rPr>
        <sz val="7.5"/>
        <rFont val="Microsoft Sans Serif"/>
        <family val="2"/>
      </rPr>
      <t>I14D25001560001</t>
    </r>
  </si>
  <si>
    <r>
      <rPr>
        <sz val="7.5"/>
        <rFont val="Microsoft Sans Serif"/>
        <family val="2"/>
      </rPr>
      <t>VAIS00900X</t>
    </r>
  </si>
  <si>
    <r>
      <rPr>
        <sz val="7.5"/>
        <rFont val="Microsoft Sans Serif"/>
        <family val="2"/>
      </rPr>
      <t>"CARLO ALBERTO DALLA CHIESA"</t>
    </r>
  </si>
  <si>
    <r>
      <rPr>
        <sz val="7.5"/>
        <rFont val="Microsoft Sans Serif"/>
        <family val="2"/>
      </rPr>
      <t>F84D25002150001</t>
    </r>
  </si>
  <si>
    <r>
      <rPr>
        <sz val="7.5"/>
        <rFont val="Microsoft Sans Serif"/>
        <family val="2"/>
      </rPr>
      <t>MIIS01900L</t>
    </r>
  </si>
  <si>
    <r>
      <rPr>
        <sz val="7.5"/>
        <rFont val="Microsoft Sans Serif"/>
        <family val="2"/>
      </rPr>
      <t>ITALO CALVINO</t>
    </r>
  </si>
  <si>
    <r>
      <rPr>
        <sz val="7.5"/>
        <rFont val="Microsoft Sans Serif"/>
        <family val="2"/>
      </rPr>
      <t>G84D25002990001</t>
    </r>
  </si>
  <si>
    <r>
      <rPr>
        <sz val="7.5"/>
        <rFont val="Microsoft Sans Serif"/>
        <family val="2"/>
      </rPr>
      <t>MITF035002</t>
    </r>
  </si>
  <si>
    <r>
      <rPr>
        <sz val="7.5"/>
        <rFont val="Microsoft Sans Serif"/>
        <family val="2"/>
      </rPr>
      <t xml:space="preserve">ISTITUTO TECNICO SETTORE TECNOLOGICO IND.MECCANICA
</t>
    </r>
    <r>
      <rPr>
        <sz val="7.5"/>
        <rFont val="Microsoft Sans Serif"/>
        <family val="2"/>
      </rPr>
      <t>E MECCATRONICA"DON BOSCO"</t>
    </r>
  </si>
  <si>
    <r>
      <rPr>
        <sz val="7.5"/>
        <rFont val="Microsoft Sans Serif"/>
        <family val="2"/>
      </rPr>
      <t>J44D25001810001</t>
    </r>
  </si>
  <si>
    <r>
      <rPr>
        <sz val="7.5"/>
        <rFont val="Microsoft Sans Serif"/>
        <family val="2"/>
      </rPr>
      <t>PVIC81000Q</t>
    </r>
  </si>
  <si>
    <r>
      <rPr>
        <sz val="7.5"/>
        <rFont val="Microsoft Sans Serif"/>
        <family val="2"/>
      </rPr>
      <t xml:space="preserve">Primo Ciclo - ISTITUTO
</t>
    </r>
    <r>
      <rPr>
        <sz val="7.5"/>
        <rFont val="Microsoft Sans Serif"/>
        <family val="2"/>
      </rPr>
      <t>COMPRENSIVO</t>
    </r>
  </si>
  <si>
    <r>
      <rPr>
        <sz val="7.5"/>
        <rFont val="Microsoft Sans Serif"/>
        <family val="2"/>
      </rPr>
      <t>IST. OMNICOMPRENSIVO VARZI</t>
    </r>
  </si>
  <si>
    <r>
      <rPr>
        <sz val="7.5"/>
        <rFont val="Microsoft Sans Serif"/>
        <family val="2"/>
      </rPr>
      <t>H84D25001710001</t>
    </r>
  </si>
  <si>
    <r>
      <rPr>
        <sz val="7.5"/>
        <rFont val="Microsoft Sans Serif"/>
        <family val="2"/>
      </rPr>
      <t>VAIS01200Q</t>
    </r>
  </si>
  <si>
    <r>
      <rPr>
        <sz val="7.5"/>
        <rFont val="Microsoft Sans Serif"/>
        <family val="2"/>
      </rPr>
      <t>"E. STEIN"</t>
    </r>
  </si>
  <si>
    <r>
      <rPr>
        <sz val="7.5"/>
        <rFont val="Microsoft Sans Serif"/>
        <family val="2"/>
      </rPr>
      <t>D54D25005850001</t>
    </r>
  </si>
  <si>
    <r>
      <rPr>
        <sz val="7.5"/>
        <rFont val="Microsoft Sans Serif"/>
        <family val="2"/>
      </rPr>
      <t>MBTF050001</t>
    </r>
  </si>
  <si>
    <r>
      <rPr>
        <sz val="7.5"/>
        <rFont val="Microsoft Sans Serif"/>
        <family val="2"/>
      </rPr>
      <t>C44D25001790001</t>
    </r>
  </si>
  <si>
    <r>
      <rPr>
        <sz val="7.5"/>
        <rFont val="Microsoft Sans Serif"/>
        <family val="2"/>
      </rPr>
      <t>LOIS00400E</t>
    </r>
  </si>
  <si>
    <r>
      <rPr>
        <sz val="7.5"/>
        <rFont val="Microsoft Sans Serif"/>
        <family val="2"/>
      </rPr>
      <t>I.I.S. ALESSANDRO VOLTA DI LODI</t>
    </r>
  </si>
  <si>
    <r>
      <rPr>
        <sz val="7.5"/>
        <rFont val="Microsoft Sans Serif"/>
        <family val="2"/>
      </rPr>
      <t>G14D25002970001</t>
    </r>
  </si>
  <si>
    <r>
      <rPr>
        <sz val="7.5"/>
        <rFont val="Microsoft Sans Serif"/>
        <family val="2"/>
      </rPr>
      <t>LOIS00300P</t>
    </r>
  </si>
  <si>
    <r>
      <rPr>
        <sz val="7.5"/>
        <rFont val="Microsoft Sans Serif"/>
        <family val="2"/>
      </rPr>
      <t xml:space="preserve">I.I.S. CESARIS DI
</t>
    </r>
    <r>
      <rPr>
        <sz val="7.5"/>
        <rFont val="Microsoft Sans Serif"/>
        <family val="2"/>
      </rPr>
      <t>CASALPUSTERLENGO</t>
    </r>
  </si>
  <si>
    <r>
      <rPr>
        <sz val="7.5"/>
        <rFont val="Microsoft Sans Serif"/>
        <family val="2"/>
      </rPr>
      <t>I74D25001910001</t>
    </r>
  </si>
  <si>
    <r>
      <rPr>
        <sz val="7.5"/>
        <rFont val="Microsoft Sans Serif"/>
        <family val="2"/>
      </rPr>
      <t>VATFME500R</t>
    </r>
  </si>
  <si>
    <r>
      <rPr>
        <sz val="7.5"/>
        <rFont val="Microsoft Sans Serif"/>
        <family val="2"/>
      </rPr>
      <t xml:space="preserve">IST.TECN. - INFORMATICA E
</t>
    </r>
    <r>
      <rPr>
        <sz val="7.5"/>
        <rFont val="Microsoft Sans Serif"/>
        <family val="2"/>
      </rPr>
      <t>TELECOMUNICAZIONI "SIAI MARCHETTI"</t>
    </r>
  </si>
  <si>
    <r>
      <rPr>
        <sz val="7.5"/>
        <rFont val="Microsoft Sans Serif"/>
        <family val="2"/>
      </rPr>
      <t>B44D25002270001</t>
    </r>
  </si>
  <si>
    <r>
      <rPr>
        <sz val="7.5"/>
        <rFont val="Microsoft Sans Serif"/>
        <family val="2"/>
      </rPr>
      <t>MITF13000Q</t>
    </r>
  </si>
  <si>
    <r>
      <rPr>
        <sz val="7.5"/>
        <rFont val="Microsoft Sans Serif"/>
        <family val="2"/>
      </rPr>
      <t xml:space="preserve">I.T. TECNOLOGICO - S.
</t>
    </r>
    <r>
      <rPr>
        <sz val="7.5"/>
        <rFont val="Microsoft Sans Serif"/>
        <family val="2"/>
      </rPr>
      <t>CANNIZZARO</t>
    </r>
  </si>
  <si>
    <r>
      <rPr>
        <sz val="7.5"/>
        <rFont val="Microsoft Sans Serif"/>
        <family val="2"/>
      </rPr>
      <t>C44D25001340001</t>
    </r>
  </si>
  <si>
    <r>
      <rPr>
        <sz val="7.5"/>
        <rFont val="Microsoft Sans Serif"/>
        <family val="2"/>
      </rPr>
      <t>BSRF06500X</t>
    </r>
  </si>
  <si>
    <r>
      <rPr>
        <sz val="7.5"/>
        <rFont val="Microsoft Sans Serif"/>
        <family val="2"/>
      </rPr>
      <t xml:space="preserve">Ist. Prof. - Servizi Socio Sanitari -
</t>
    </r>
    <r>
      <rPr>
        <sz val="7.5"/>
        <rFont val="Microsoft Sans Serif"/>
        <family val="2"/>
      </rPr>
      <t>"Maddalena di Canossa"</t>
    </r>
  </si>
  <si>
    <r>
      <rPr>
        <sz val="7.5"/>
        <rFont val="Microsoft Sans Serif"/>
        <family val="2"/>
      </rPr>
      <t>B84D25002160007</t>
    </r>
  </si>
  <si>
    <r>
      <rPr>
        <sz val="7.5"/>
        <rFont val="Microsoft Sans Serif"/>
        <family val="2"/>
      </rPr>
      <t>COTF01000T</t>
    </r>
  </si>
  <si>
    <r>
      <rPr>
        <sz val="7.5"/>
        <rFont val="Microsoft Sans Serif"/>
        <family val="2"/>
      </rPr>
      <t>MAGISTRI CUMACINI</t>
    </r>
  </si>
  <si>
    <r>
      <rPr>
        <sz val="7.5"/>
        <rFont val="Microsoft Sans Serif"/>
        <family val="2"/>
      </rPr>
      <t>F14D25001520001</t>
    </r>
  </si>
  <si>
    <r>
      <rPr>
        <sz val="7.5"/>
        <rFont val="Microsoft Sans Serif"/>
        <family val="2"/>
      </rPr>
      <t>SOIS008005</t>
    </r>
  </si>
  <si>
    <r>
      <rPr>
        <sz val="7.5"/>
        <rFont val="Microsoft Sans Serif"/>
        <family val="2"/>
      </rPr>
      <t>IIS BALILLA PINCHETTI</t>
    </r>
  </si>
  <si>
    <r>
      <rPr>
        <sz val="7.5"/>
        <rFont val="Microsoft Sans Serif"/>
        <family val="2"/>
      </rPr>
      <t>J34D25002190001</t>
    </r>
  </si>
  <si>
    <r>
      <rPr>
        <sz val="7.5"/>
        <rFont val="Microsoft Sans Serif"/>
        <family val="2"/>
      </rPr>
      <t>CRIS00200E</t>
    </r>
  </si>
  <si>
    <r>
      <rPr>
        <sz val="7.5"/>
        <rFont val="Microsoft Sans Serif"/>
        <family val="2"/>
      </rPr>
      <t>"STANGA"</t>
    </r>
  </si>
  <si>
    <r>
      <rPr>
        <sz val="7.5"/>
        <rFont val="Microsoft Sans Serif"/>
        <family val="2"/>
      </rPr>
      <t>D14D25003120001</t>
    </r>
  </si>
  <si>
    <r>
      <rPr>
        <sz val="7.5"/>
        <rFont val="Microsoft Sans Serif"/>
        <family val="2"/>
      </rPr>
      <t>LCIS001009</t>
    </r>
  </si>
  <si>
    <r>
      <rPr>
        <sz val="7.5"/>
        <rFont val="Microsoft Sans Serif"/>
        <family val="2"/>
      </rPr>
      <t>FRANCESCO VIGANO  MERATE</t>
    </r>
  </si>
  <si>
    <r>
      <rPr>
        <sz val="7.5"/>
        <rFont val="Microsoft Sans Serif"/>
        <family val="2"/>
      </rPr>
      <t>B74D25001970001</t>
    </r>
  </si>
  <si>
    <r>
      <rPr>
        <sz val="7.5"/>
        <rFont val="Microsoft Sans Serif"/>
        <family val="2"/>
      </rPr>
      <t>LCIS00900X</t>
    </r>
  </si>
  <si>
    <r>
      <rPr>
        <sz val="7.5"/>
        <rFont val="Microsoft Sans Serif"/>
        <family val="2"/>
      </rPr>
      <t xml:space="preserve">IST. ISTR.SUP. S.TEN. VASC. A.
</t>
    </r>
    <r>
      <rPr>
        <sz val="7.5"/>
        <rFont val="Microsoft Sans Serif"/>
        <family val="2"/>
      </rPr>
      <t>BADONI</t>
    </r>
  </si>
  <si>
    <r>
      <rPr>
        <sz val="7.5"/>
        <rFont val="Microsoft Sans Serif"/>
        <family val="2"/>
      </rPr>
      <t>F14D25001620001</t>
    </r>
  </si>
  <si>
    <r>
      <rPr>
        <sz val="7.5"/>
        <rFont val="Microsoft Sans Serif"/>
        <family val="2"/>
      </rPr>
      <t>VATD02000X</t>
    </r>
  </si>
  <si>
    <r>
      <rPr>
        <sz val="7.5"/>
        <rFont val="Microsoft Sans Serif"/>
        <family val="2"/>
      </rPr>
      <t>"E.TOSI"</t>
    </r>
  </si>
  <si>
    <r>
      <rPr>
        <sz val="7.5"/>
        <rFont val="Microsoft Sans Serif"/>
        <family val="2"/>
      </rPr>
      <t>B44D25001850001</t>
    </r>
  </si>
  <si>
    <r>
      <rPr>
        <sz val="7.5"/>
        <rFont val="Microsoft Sans Serif"/>
        <family val="2"/>
      </rPr>
      <t>COIS00200B</t>
    </r>
  </si>
  <si>
    <r>
      <rPr>
        <sz val="7.5"/>
        <rFont val="Microsoft Sans Serif"/>
        <family val="2"/>
      </rPr>
      <t>I.I.S. JEAN MONNET</t>
    </r>
  </si>
  <si>
    <r>
      <rPr>
        <sz val="7.5"/>
        <rFont val="Microsoft Sans Serif"/>
        <family val="2"/>
      </rPr>
      <t>D64D25002100001</t>
    </r>
  </si>
  <si>
    <r>
      <rPr>
        <sz val="7.5"/>
        <rFont val="Microsoft Sans Serif"/>
        <family val="2"/>
      </rPr>
      <t>SOIS002006</t>
    </r>
  </si>
  <si>
    <r>
      <rPr>
        <sz val="7.5"/>
        <rFont val="Microsoft Sans Serif"/>
        <family val="2"/>
      </rPr>
      <t>I.I.S. ALBERTI</t>
    </r>
  </si>
  <si>
    <r>
      <rPr>
        <sz val="7.5"/>
        <rFont val="Microsoft Sans Serif"/>
        <family val="2"/>
      </rPr>
      <t>I94D25001760001</t>
    </r>
  </si>
  <si>
    <r>
      <rPr>
        <sz val="7.5"/>
        <rFont val="Microsoft Sans Serif"/>
        <family val="2"/>
      </rPr>
      <t>COIS003007</t>
    </r>
  </si>
  <si>
    <r>
      <rPr>
        <sz val="7.5"/>
        <rFont val="Microsoft Sans Serif"/>
        <family val="2"/>
      </rPr>
      <t>A.SANT'ELIA</t>
    </r>
  </si>
  <si>
    <r>
      <rPr>
        <sz val="7.5"/>
        <rFont val="Microsoft Sans Serif"/>
        <family val="2"/>
      </rPr>
      <t>G34D25002750001</t>
    </r>
  </si>
  <si>
    <r>
      <rPr>
        <sz val="7.5"/>
        <rFont val="Microsoft Sans Serif"/>
        <family val="2"/>
      </rPr>
      <t>BGTD1D5000</t>
    </r>
  </si>
  <si>
    <r>
      <rPr>
        <sz val="7.5"/>
        <rFont val="Microsoft Sans Serif"/>
        <family val="2"/>
      </rPr>
      <t xml:space="preserve">IST.TEC.EC. art.RELAZIONI INTERNAZIONALI PER IL MARKETING "M.IMMACOLATA-
</t>
    </r>
    <r>
      <rPr>
        <sz val="7.5"/>
        <rFont val="Microsoft Sans Serif"/>
        <family val="2"/>
      </rPr>
      <t>IMIBERG"</t>
    </r>
  </si>
  <si>
    <r>
      <rPr>
        <sz val="7.5"/>
        <rFont val="Microsoft Sans Serif"/>
        <family val="2"/>
      </rPr>
      <t>D14D25002900001</t>
    </r>
  </si>
  <si>
    <r>
      <rPr>
        <sz val="7.5"/>
        <rFont val="Microsoft Sans Serif"/>
        <family val="2"/>
      </rPr>
      <t>VAIS02600N</t>
    </r>
  </si>
  <si>
    <r>
      <rPr>
        <sz val="7.5"/>
        <rFont val="Microsoft Sans Serif"/>
        <family val="2"/>
      </rPr>
      <t xml:space="preserve">IST.TECN.IND.STAT.LIC.SC."L.GEY
</t>
    </r>
    <r>
      <rPr>
        <sz val="7.5"/>
        <rFont val="Microsoft Sans Serif"/>
        <family val="2"/>
      </rPr>
      <t>MONAT"</t>
    </r>
  </si>
  <si>
    <r>
      <rPr>
        <sz val="7.5"/>
        <rFont val="Microsoft Sans Serif"/>
        <family val="2"/>
      </rPr>
      <t>G64D25003060001</t>
    </r>
  </si>
  <si>
    <r>
      <rPr>
        <sz val="7.5"/>
        <rFont val="Microsoft Sans Serif"/>
        <family val="2"/>
      </rPr>
      <t>VAIS01800P</t>
    </r>
  </si>
  <si>
    <r>
      <rPr>
        <sz val="7.5"/>
        <rFont val="Microsoft Sans Serif"/>
        <family val="2"/>
      </rPr>
      <t>"JOHN M. KEYNES"</t>
    </r>
  </si>
  <si>
    <r>
      <rPr>
        <sz val="7.5"/>
        <rFont val="Microsoft Sans Serif"/>
        <family val="2"/>
      </rPr>
      <t>B64D25001720001</t>
    </r>
  </si>
  <si>
    <r>
      <rPr>
        <sz val="7.5"/>
        <rFont val="Microsoft Sans Serif"/>
        <family val="2"/>
      </rPr>
      <t>BSIS024002</t>
    </r>
  </si>
  <si>
    <r>
      <rPr>
        <sz val="7.5"/>
        <rFont val="Microsoft Sans Serif"/>
        <family val="2"/>
      </rPr>
      <t>"ASTOLFO LUNARDI"</t>
    </r>
  </si>
  <si>
    <r>
      <rPr>
        <sz val="7.5"/>
        <rFont val="Microsoft Sans Serif"/>
        <family val="2"/>
      </rPr>
      <t>J84D25002080001</t>
    </r>
  </si>
  <si>
    <r>
      <rPr>
        <sz val="7.5"/>
        <rFont val="Microsoft Sans Serif"/>
        <family val="2"/>
      </rPr>
      <t>MITD400008</t>
    </r>
  </si>
  <si>
    <r>
      <rPr>
        <sz val="7.5"/>
        <rFont val="Microsoft Sans Serif"/>
        <family val="2"/>
      </rPr>
      <t xml:space="preserve">ISTITUTO TECNICO E LICEO - M.
</t>
    </r>
    <r>
      <rPr>
        <sz val="7.5"/>
        <rFont val="Microsoft Sans Serif"/>
        <family val="2"/>
      </rPr>
      <t>CURIE</t>
    </r>
  </si>
  <si>
    <r>
      <rPr>
        <sz val="7.5"/>
        <rFont val="Microsoft Sans Serif"/>
        <family val="2"/>
      </rPr>
      <t>D94D25002170001</t>
    </r>
  </si>
  <si>
    <r>
      <rPr>
        <sz val="7.5"/>
        <rFont val="Microsoft Sans Serif"/>
        <family val="2"/>
      </rPr>
      <t>MIIS01200T</t>
    </r>
  </si>
  <si>
    <r>
      <rPr>
        <sz val="7.5"/>
        <rFont val="Microsoft Sans Serif"/>
        <family val="2"/>
      </rPr>
      <t>G. TORNO</t>
    </r>
  </si>
  <si>
    <r>
      <rPr>
        <sz val="7.5"/>
        <rFont val="Microsoft Sans Serif"/>
        <family val="2"/>
      </rPr>
      <t>H14D25001580001</t>
    </r>
  </si>
  <si>
    <r>
      <rPr>
        <sz val="7.5"/>
        <rFont val="Microsoft Sans Serif"/>
        <family val="2"/>
      </rPr>
      <t>MITF11000E</t>
    </r>
  </si>
  <si>
    <r>
      <rPr>
        <sz val="7.5"/>
        <rFont val="Microsoft Sans Serif"/>
        <family val="2"/>
      </rPr>
      <t xml:space="preserve">ISTITUTO TECNICO E LICEO - E.
</t>
    </r>
    <r>
      <rPr>
        <sz val="7.5"/>
        <rFont val="Microsoft Sans Serif"/>
        <family val="2"/>
      </rPr>
      <t>MOLINARI</t>
    </r>
  </si>
  <si>
    <r>
      <rPr>
        <sz val="7.5"/>
        <rFont val="Microsoft Sans Serif"/>
        <family val="2"/>
      </rPr>
      <t>I44D25001590001</t>
    </r>
  </si>
  <si>
    <r>
      <rPr>
        <sz val="7.5"/>
        <rFont val="Microsoft Sans Serif"/>
        <family val="2"/>
      </rPr>
      <t>SOTD070002</t>
    </r>
  </si>
  <si>
    <r>
      <rPr>
        <sz val="7.5"/>
        <rFont val="Microsoft Sans Serif"/>
        <family val="2"/>
      </rPr>
      <t xml:space="preserve">ISTITUTO TECNICO A.DE SIMONI-
</t>
    </r>
    <r>
      <rPr>
        <sz val="7.5"/>
        <rFont val="Microsoft Sans Serif"/>
        <family val="2"/>
      </rPr>
      <t>M.QUADRIO</t>
    </r>
  </si>
  <si>
    <r>
      <rPr>
        <sz val="7.5"/>
        <rFont val="Microsoft Sans Serif"/>
        <family val="2"/>
      </rPr>
      <t>J74D25001320001</t>
    </r>
  </si>
  <si>
    <r>
      <rPr>
        <sz val="7.5"/>
        <rFont val="Microsoft Sans Serif"/>
        <family val="2"/>
      </rPr>
      <t>MBRFZ6500C</t>
    </r>
  </si>
  <si>
    <r>
      <rPr>
        <sz val="7.5"/>
        <rFont val="Microsoft Sans Serif"/>
        <family val="2"/>
      </rPr>
      <t xml:space="preserve">ISTITUTO PROFESSIONALE SERVIZI PER SANITA' E ASSISTENZA SOCIALE "LEONE
</t>
    </r>
    <r>
      <rPr>
        <sz val="7.5"/>
        <rFont val="Microsoft Sans Serif"/>
        <family val="2"/>
      </rPr>
      <t>DEHON"</t>
    </r>
  </si>
  <si>
    <r>
      <rPr>
        <sz val="7.5"/>
        <rFont val="Microsoft Sans Serif"/>
        <family val="2"/>
      </rPr>
      <t>H54D25006600001</t>
    </r>
  </si>
  <si>
    <r>
      <rPr>
        <sz val="7.5"/>
        <rFont val="Microsoft Sans Serif"/>
        <family val="2"/>
      </rPr>
      <t>MBIS04200E</t>
    </r>
  </si>
  <si>
    <r>
      <rPr>
        <sz val="7.5"/>
        <rFont val="Microsoft Sans Serif"/>
        <family val="2"/>
      </rPr>
      <t>IS IRIS VERSARI</t>
    </r>
  </si>
  <si>
    <r>
      <rPr>
        <sz val="7.5"/>
        <rFont val="Microsoft Sans Serif"/>
        <family val="2"/>
      </rPr>
      <t>E94D25002800001</t>
    </r>
  </si>
  <si>
    <r>
      <rPr>
        <sz val="7.5"/>
        <rFont val="Microsoft Sans Serif"/>
        <family val="2"/>
      </rPr>
      <t>COIS00700E</t>
    </r>
  </si>
  <si>
    <r>
      <rPr>
        <sz val="7.5"/>
        <rFont val="Microsoft Sans Serif"/>
        <family val="2"/>
      </rPr>
      <t>PAOLO  CARCANO</t>
    </r>
  </si>
  <si>
    <r>
      <rPr>
        <sz val="7.5"/>
        <rFont val="Microsoft Sans Serif"/>
        <family val="2"/>
      </rPr>
      <t>I14D25001580001</t>
    </r>
  </si>
  <si>
    <r>
      <rPr>
        <sz val="7.5"/>
        <rFont val="Microsoft Sans Serif"/>
        <family val="2"/>
      </rPr>
      <t>MNIS00900E</t>
    </r>
  </si>
  <si>
    <r>
      <rPr>
        <sz val="7.5"/>
        <rFont val="Microsoft Sans Serif"/>
        <family val="2"/>
      </rPr>
      <t>IIS C D'ARCO - I. D'ESTE</t>
    </r>
  </si>
  <si>
    <r>
      <rPr>
        <sz val="7.5"/>
        <rFont val="Microsoft Sans Serif"/>
        <family val="2"/>
      </rPr>
      <t>C64D25001650001</t>
    </r>
  </si>
  <si>
    <r>
      <rPr>
        <sz val="7.5"/>
        <rFont val="Microsoft Sans Serif"/>
        <family val="2"/>
      </rPr>
      <t>MIIS023008</t>
    </r>
  </si>
  <si>
    <r>
      <rPr>
        <sz val="7.5"/>
        <rFont val="Microsoft Sans Serif"/>
        <family val="2"/>
      </rPr>
      <t>G. CARDANO</t>
    </r>
  </si>
  <si>
    <r>
      <rPr>
        <sz val="7.5"/>
        <rFont val="Microsoft Sans Serif"/>
        <family val="2"/>
      </rPr>
      <t>I44D25001610001</t>
    </r>
  </si>
  <si>
    <r>
      <rPr>
        <sz val="7.5"/>
        <rFont val="Microsoft Sans Serif"/>
        <family val="2"/>
      </rPr>
      <t>SOIS00600D</t>
    </r>
  </si>
  <si>
    <r>
      <rPr>
        <sz val="7.5"/>
        <rFont val="Microsoft Sans Serif"/>
        <family val="2"/>
      </rPr>
      <t>I.I.S. LEONARDO DA VINCI</t>
    </r>
  </si>
  <si>
    <r>
      <rPr>
        <sz val="7.5"/>
        <rFont val="Microsoft Sans Serif"/>
        <family val="2"/>
      </rPr>
      <t>D94D25001940001</t>
    </r>
  </si>
  <si>
    <r>
      <rPr>
        <sz val="7.5"/>
        <rFont val="Microsoft Sans Serif"/>
        <family val="2"/>
      </rPr>
      <t>BGIS012007</t>
    </r>
  </si>
  <si>
    <r>
      <rPr>
        <sz val="7.5"/>
        <rFont val="Microsoft Sans Serif"/>
        <family val="2"/>
      </rPr>
      <t>"ANDREA FANTONI"</t>
    </r>
  </si>
  <si>
    <r>
      <rPr>
        <sz val="7.5"/>
        <rFont val="Microsoft Sans Serif"/>
        <family val="2"/>
      </rPr>
      <t>H94D25001100001</t>
    </r>
  </si>
  <si>
    <r>
      <rPr>
        <sz val="7.5"/>
        <rFont val="Microsoft Sans Serif"/>
        <family val="2"/>
      </rPr>
      <t>MITF290008</t>
    </r>
  </si>
  <si>
    <r>
      <rPr>
        <sz val="7.5"/>
        <rFont val="Microsoft Sans Serif"/>
        <family val="2"/>
      </rPr>
      <t xml:space="preserve">ISTITUTO TECNICO E LICEO - E.
</t>
    </r>
    <r>
      <rPr>
        <sz val="7.5"/>
        <rFont val="Microsoft Sans Serif"/>
        <family val="2"/>
      </rPr>
      <t>CONTI</t>
    </r>
  </si>
  <si>
    <r>
      <rPr>
        <sz val="7.5"/>
        <rFont val="Microsoft Sans Serif"/>
        <family val="2"/>
      </rPr>
      <t>G44D25002870001</t>
    </r>
  </si>
  <si>
    <r>
      <rPr>
        <sz val="7.5"/>
        <rFont val="Microsoft Sans Serif"/>
        <family val="2"/>
      </rPr>
      <t>MITE01000V</t>
    </r>
  </si>
  <si>
    <r>
      <rPr>
        <sz val="7.5"/>
        <rFont val="Microsoft Sans Serif"/>
        <family val="2"/>
      </rPr>
      <t xml:space="preserve">ISTITUTO TECNICO E LICEO - G.
</t>
    </r>
    <r>
      <rPr>
        <sz val="7.5"/>
        <rFont val="Microsoft Sans Serif"/>
        <family val="2"/>
      </rPr>
      <t>NATTA</t>
    </r>
  </si>
  <si>
    <r>
      <rPr>
        <sz val="7.5"/>
        <rFont val="Microsoft Sans Serif"/>
        <family val="2"/>
      </rPr>
      <t>I44D25001600001</t>
    </r>
  </si>
  <si>
    <r>
      <rPr>
        <sz val="7.5"/>
        <rFont val="Microsoft Sans Serif"/>
        <family val="2"/>
      </rPr>
      <t>BSTF01500P</t>
    </r>
  </si>
  <si>
    <r>
      <rPr>
        <sz val="7.5"/>
        <rFont val="Microsoft Sans Serif"/>
        <family val="2"/>
      </rPr>
      <t xml:space="preserve">Ist. Tec. - ind. Elettronica ed
</t>
    </r>
    <r>
      <rPr>
        <sz val="7.5"/>
        <rFont val="Microsoft Sans Serif"/>
        <family val="2"/>
      </rPr>
      <t>elettrotecnica -  "Don Bosco"</t>
    </r>
  </si>
  <si>
    <r>
      <rPr>
        <sz val="7.5"/>
        <rFont val="Microsoft Sans Serif"/>
        <family val="2"/>
      </rPr>
      <t>J84D25002170001</t>
    </r>
  </si>
  <si>
    <r>
      <rPr>
        <sz val="7.5"/>
        <rFont val="Microsoft Sans Serif"/>
        <family val="2"/>
      </rPr>
      <t>MITD13500L</t>
    </r>
  </si>
  <si>
    <r>
      <rPr>
        <sz val="7.5"/>
        <rFont val="Microsoft Sans Serif"/>
        <family val="2"/>
      </rPr>
      <t xml:space="preserve">ISTITUTO TECNICO COMMERCIALE MARIA
</t>
    </r>
    <r>
      <rPr>
        <sz val="7.5"/>
        <rFont val="Microsoft Sans Serif"/>
        <family val="2"/>
      </rPr>
      <t>CONSOLATRICE</t>
    </r>
  </si>
  <si>
    <r>
      <rPr>
        <sz val="7.5"/>
        <rFont val="Microsoft Sans Serif"/>
        <family val="2"/>
      </rPr>
      <t>E44D25002480001</t>
    </r>
  </si>
  <si>
    <r>
      <rPr>
        <sz val="7.5"/>
        <rFont val="Microsoft Sans Serif"/>
        <family val="2"/>
      </rPr>
      <t>MIIS101008</t>
    </r>
  </si>
  <si>
    <r>
      <rPr>
        <sz val="7.5"/>
        <rFont val="Microsoft Sans Serif"/>
        <family val="2"/>
      </rPr>
      <t>E. TORRICELLI</t>
    </r>
  </si>
  <si>
    <r>
      <rPr>
        <sz val="7.5"/>
        <rFont val="Microsoft Sans Serif"/>
        <family val="2"/>
      </rPr>
      <t>C44D25001800001</t>
    </r>
  </si>
  <si>
    <r>
      <rPr>
        <sz val="7.5"/>
        <rFont val="Microsoft Sans Serif"/>
        <family val="2"/>
      </rPr>
      <t>SOTF01000L</t>
    </r>
  </si>
  <si>
    <r>
      <rPr>
        <sz val="7.5"/>
        <rFont val="Microsoft Sans Serif"/>
        <family val="2"/>
      </rPr>
      <t>ITI  ENEA MATTEI</t>
    </r>
  </si>
  <si>
    <r>
      <rPr>
        <sz val="7.5"/>
        <rFont val="Microsoft Sans Serif"/>
        <family val="2"/>
      </rPr>
      <t>F74D25001360001</t>
    </r>
  </si>
  <si>
    <r>
      <rPr>
        <sz val="7.5"/>
        <rFont val="Microsoft Sans Serif"/>
        <family val="2"/>
      </rPr>
      <t>MBIS106008</t>
    </r>
  </si>
  <si>
    <r>
      <rPr>
        <sz val="7.5"/>
        <rFont val="Microsoft Sans Serif"/>
        <family val="2"/>
      </rPr>
      <t>ALBERT EINSTEIN</t>
    </r>
  </si>
  <si>
    <r>
      <rPr>
        <sz val="7.5"/>
        <rFont val="Microsoft Sans Serif"/>
        <family val="2"/>
      </rPr>
      <t>B44D25002000001</t>
    </r>
  </si>
  <si>
    <r>
      <rPr>
        <sz val="7.5"/>
        <rFont val="Microsoft Sans Serif"/>
        <family val="2"/>
      </rPr>
      <t>MNIS013006</t>
    </r>
  </si>
  <si>
    <r>
      <rPr>
        <sz val="7.5"/>
        <rFont val="Microsoft Sans Serif"/>
        <family val="2"/>
      </rPr>
      <t>I.S. "STROZZI" PALIDANO</t>
    </r>
  </si>
  <si>
    <r>
      <rPr>
        <sz val="7.5"/>
        <rFont val="Microsoft Sans Serif"/>
        <family val="2"/>
      </rPr>
      <t>I34D25002220001</t>
    </r>
  </si>
  <si>
    <r>
      <rPr>
        <sz val="7.5"/>
        <rFont val="Microsoft Sans Serif"/>
        <family val="2"/>
      </rPr>
      <t>MIIS07200D</t>
    </r>
  </si>
  <si>
    <r>
      <rPr>
        <sz val="7.5"/>
        <rFont val="Microsoft Sans Serif"/>
        <family val="2"/>
      </rPr>
      <t>F. SEVERI - C. CORRENTI</t>
    </r>
  </si>
  <si>
    <r>
      <rPr>
        <sz val="7.5"/>
        <rFont val="Microsoft Sans Serif"/>
        <family val="2"/>
      </rPr>
      <t>B44D25002050001</t>
    </r>
  </si>
  <si>
    <r>
      <rPr>
        <sz val="7.5"/>
        <rFont val="Microsoft Sans Serif"/>
        <family val="2"/>
      </rPr>
      <t>MBIS06800P</t>
    </r>
  </si>
  <si>
    <r>
      <rPr>
        <sz val="7.5"/>
        <rFont val="Microsoft Sans Serif"/>
        <family val="2"/>
      </rPr>
      <t>M. BIANCHI</t>
    </r>
  </si>
  <si>
    <r>
      <rPr>
        <sz val="7.5"/>
        <rFont val="Microsoft Sans Serif"/>
        <family val="2"/>
      </rPr>
      <t>J54D25004310001</t>
    </r>
  </si>
  <si>
    <r>
      <rPr>
        <sz val="7.5"/>
        <rFont val="Microsoft Sans Serif"/>
        <family val="2"/>
      </rPr>
      <t>MIIS003003</t>
    </r>
  </si>
  <si>
    <r>
      <rPr>
        <sz val="7.5"/>
        <rFont val="Microsoft Sans Serif"/>
        <family val="2"/>
      </rPr>
      <t>V. BACHELET</t>
    </r>
  </si>
  <si>
    <r>
      <rPr>
        <sz val="7.5"/>
        <rFont val="Microsoft Sans Serif"/>
        <family val="2"/>
      </rPr>
      <t>E44D25002560001</t>
    </r>
  </si>
  <si>
    <r>
      <rPr>
        <sz val="7.5"/>
        <rFont val="Microsoft Sans Serif"/>
        <family val="2"/>
      </rPr>
      <t>CORC61500H</t>
    </r>
  </si>
  <si>
    <r>
      <rPr>
        <sz val="7.5"/>
        <rFont val="Microsoft Sans Serif"/>
        <family val="2"/>
      </rPr>
      <t>Istituto Superiore CIAS</t>
    </r>
  </si>
  <si>
    <r>
      <rPr>
        <sz val="7.5"/>
        <rFont val="Microsoft Sans Serif"/>
        <family val="2"/>
      </rPr>
      <t>E14D25002690001</t>
    </r>
  </si>
  <si>
    <r>
      <rPr>
        <sz val="7.5"/>
        <rFont val="Microsoft Sans Serif"/>
        <family val="2"/>
      </rPr>
      <t>MBRHV6500I</t>
    </r>
  </si>
  <si>
    <r>
      <rPr>
        <sz val="7.5"/>
        <rFont val="Microsoft Sans Serif"/>
        <family val="2"/>
      </rPr>
      <t xml:space="preserve">IST. PROF. SERV. ENO. E OSP. ALB. QUADRIENNALE "DON
</t>
    </r>
    <r>
      <rPr>
        <sz val="7.5"/>
        <rFont val="Microsoft Sans Serif"/>
        <family val="2"/>
      </rPr>
      <t>GNOCCHI"</t>
    </r>
  </si>
  <si>
    <r>
      <rPr>
        <sz val="7.5"/>
        <rFont val="Microsoft Sans Serif"/>
        <family val="2"/>
      </rPr>
      <t>I54D25006180001</t>
    </r>
  </si>
  <si>
    <r>
      <rPr>
        <sz val="7.5"/>
        <rFont val="Microsoft Sans Serif"/>
        <family val="2"/>
      </rPr>
      <t>LCTDVP5000</t>
    </r>
  </si>
  <si>
    <r>
      <rPr>
        <sz val="7.5"/>
        <rFont val="Microsoft Sans Serif"/>
        <family val="2"/>
      </rPr>
      <t xml:space="preserve">ISTITUTO TECNICO ECONOMICO IND.AMMINISTR. FINANZA E
</t>
    </r>
    <r>
      <rPr>
        <sz val="7.5"/>
        <rFont val="Microsoft Sans Serif"/>
        <family val="2"/>
      </rPr>
      <t>MARKETING MARIA AUSILIATRICE</t>
    </r>
  </si>
  <si>
    <r>
      <rPr>
        <sz val="7.5"/>
        <rFont val="Microsoft Sans Serif"/>
        <family val="2"/>
      </rPr>
      <t>H14D25001500001</t>
    </r>
  </si>
  <si>
    <r>
      <rPr>
        <sz val="7.5"/>
        <rFont val="Microsoft Sans Serif"/>
        <family val="2"/>
      </rPr>
      <t>MBIS007007</t>
    </r>
  </si>
  <si>
    <r>
      <rPr>
        <sz val="7.5"/>
        <rFont val="Microsoft Sans Serif"/>
        <family val="2"/>
      </rPr>
      <t>I94D25001770001</t>
    </r>
  </si>
  <si>
    <r>
      <rPr>
        <sz val="7.5"/>
        <rFont val="Microsoft Sans Serif"/>
        <family val="2"/>
      </rPr>
      <t>LCIS007008</t>
    </r>
  </si>
  <si>
    <r>
      <rPr>
        <sz val="7.5"/>
        <rFont val="Microsoft Sans Serif"/>
        <family val="2"/>
      </rPr>
      <t xml:space="preserve">ALESSANDRO GREPPI
</t>
    </r>
    <r>
      <rPr>
        <sz val="7.5"/>
        <rFont val="Microsoft Sans Serif"/>
        <family val="2"/>
      </rPr>
      <t>MONTICELLO</t>
    </r>
  </si>
  <si>
    <r>
      <rPr>
        <sz val="7.5"/>
        <rFont val="Microsoft Sans Serif"/>
        <family val="2"/>
      </rPr>
      <t>C44D25001750001</t>
    </r>
  </si>
  <si>
    <r>
      <rPr>
        <sz val="7.5"/>
        <rFont val="Microsoft Sans Serif"/>
        <family val="2"/>
      </rPr>
      <t>PVIS01600V</t>
    </r>
  </si>
  <si>
    <r>
      <rPr>
        <sz val="7.5"/>
        <rFont val="Microsoft Sans Serif"/>
        <family val="2"/>
      </rPr>
      <t>IIS GALILEI VOGHERA</t>
    </r>
  </si>
  <si>
    <r>
      <rPr>
        <sz val="7.5"/>
        <rFont val="Microsoft Sans Serif"/>
        <family val="2"/>
      </rPr>
      <t>F14D25001690001</t>
    </r>
  </si>
  <si>
    <r>
      <rPr>
        <sz val="7.5"/>
        <rFont val="Microsoft Sans Serif"/>
        <family val="2"/>
      </rPr>
      <t>PVTA01000P</t>
    </r>
  </si>
  <si>
    <r>
      <rPr>
        <sz val="7.5"/>
        <rFont val="Microsoft Sans Serif"/>
        <family val="2"/>
      </rPr>
      <t>ITA GALLINI - VOGHERA</t>
    </r>
  </si>
  <si>
    <r>
      <rPr>
        <sz val="7.5"/>
        <rFont val="Microsoft Sans Serif"/>
        <family val="2"/>
      </rPr>
      <t>B14D25001900001</t>
    </r>
  </si>
  <si>
    <r>
      <rPr>
        <sz val="7.5"/>
        <rFont val="Microsoft Sans Serif"/>
        <family val="2"/>
      </rPr>
      <t>MIIS107007</t>
    </r>
  </si>
  <si>
    <r>
      <rPr>
        <sz val="7.5"/>
        <rFont val="Microsoft Sans Serif"/>
        <family val="2"/>
      </rPr>
      <t>IIS "B. CAVALIERI- D. MARIGNONI"</t>
    </r>
  </si>
  <si>
    <r>
      <rPr>
        <sz val="7.5"/>
        <rFont val="Microsoft Sans Serif"/>
        <family val="2"/>
      </rPr>
      <t>I44D25001490001</t>
    </r>
  </si>
  <si>
    <r>
      <rPr>
        <sz val="7.5"/>
        <rFont val="Microsoft Sans Serif"/>
        <family val="2"/>
      </rPr>
      <t>PVIS01100Q</t>
    </r>
  </si>
  <si>
    <r>
      <rPr>
        <sz val="7.5"/>
        <rFont val="Microsoft Sans Serif"/>
        <family val="2"/>
      </rPr>
      <t>IIS TARAMELLI-FOSCOLO PAVIA</t>
    </r>
  </si>
  <si>
    <r>
      <rPr>
        <sz val="7.5"/>
        <rFont val="Microsoft Sans Serif"/>
        <family val="2"/>
      </rPr>
      <t>B14D25002120001</t>
    </r>
  </si>
  <si>
    <r>
      <rPr>
        <sz val="7.5"/>
        <rFont val="Microsoft Sans Serif"/>
        <family val="2"/>
      </rPr>
      <t>SOVC01000P</t>
    </r>
  </si>
  <si>
    <r>
      <rPr>
        <sz val="7.5"/>
        <rFont val="Microsoft Sans Serif"/>
        <family val="2"/>
      </rPr>
      <t>G. PIAZZI</t>
    </r>
  </si>
  <si>
    <r>
      <rPr>
        <sz val="7.5"/>
        <rFont val="Microsoft Sans Serif"/>
        <family val="2"/>
      </rPr>
      <t>H74D25001500001</t>
    </r>
  </si>
  <si>
    <r>
      <rPr>
        <sz val="7.5"/>
        <rFont val="Microsoft Sans Serif"/>
        <family val="2"/>
      </rPr>
      <t>LOIS00200V</t>
    </r>
  </si>
  <si>
    <r>
      <rPr>
        <sz val="7.5"/>
        <rFont val="Microsoft Sans Serif"/>
        <family val="2"/>
      </rPr>
      <t>I.I.S. SANT'ANGELO LODIGIANO</t>
    </r>
  </si>
  <si>
    <r>
      <rPr>
        <sz val="7.5"/>
        <rFont val="Microsoft Sans Serif"/>
        <family val="2"/>
      </rPr>
      <t>F24D25001380001</t>
    </r>
  </si>
  <si>
    <r>
      <rPr>
        <sz val="7.5"/>
        <rFont val="Microsoft Sans Serif"/>
        <family val="2"/>
      </rPr>
      <t>BGIS01100B</t>
    </r>
  </si>
  <si>
    <r>
      <rPr>
        <sz val="7.5"/>
        <rFont val="Microsoft Sans Serif"/>
        <family val="2"/>
      </rPr>
      <t>"LUIGI EINAUDI"</t>
    </r>
  </si>
  <si>
    <r>
      <rPr>
        <sz val="7.5"/>
        <rFont val="Microsoft Sans Serif"/>
        <family val="2"/>
      </rPr>
      <t>B54D25005500001</t>
    </r>
  </si>
  <si>
    <r>
      <rPr>
        <sz val="7.5"/>
        <rFont val="Microsoft Sans Serif"/>
        <family val="2"/>
      </rPr>
      <t>MIIS044009</t>
    </r>
  </si>
  <si>
    <r>
      <rPr>
        <sz val="7.5"/>
        <rFont val="Microsoft Sans Serif"/>
        <family val="2"/>
      </rPr>
      <t>C. DELL'ACQUA</t>
    </r>
  </si>
  <si>
    <r>
      <rPr>
        <sz val="7.5"/>
        <rFont val="Microsoft Sans Serif"/>
        <family val="2"/>
      </rPr>
      <t>D34D25003560001</t>
    </r>
  </si>
  <si>
    <r>
      <rPr>
        <sz val="7.5"/>
        <rFont val="Microsoft Sans Serif"/>
        <family val="2"/>
      </rPr>
      <t>MIIS09300E</t>
    </r>
  </si>
  <si>
    <r>
      <rPr>
        <sz val="7.5"/>
        <rFont val="Microsoft Sans Serif"/>
        <family val="2"/>
      </rPr>
      <t>M. CURIE - P. SRAFFA</t>
    </r>
  </si>
  <si>
    <r>
      <rPr>
        <sz val="7.5"/>
        <rFont val="Microsoft Sans Serif"/>
        <family val="2"/>
      </rPr>
      <t>B44D25002370001</t>
    </r>
  </si>
  <si>
    <r>
      <rPr>
        <sz val="7.5"/>
        <rFont val="Microsoft Sans Serif"/>
        <family val="2"/>
      </rPr>
      <t>COIS011006</t>
    </r>
  </si>
  <si>
    <r>
      <rPr>
        <sz val="7.5"/>
        <rFont val="Microsoft Sans Serif"/>
        <family val="2"/>
      </rPr>
      <t>GIUSEPPE TERRAGNI</t>
    </r>
  </si>
  <si>
    <r>
      <rPr>
        <sz val="7.5"/>
        <rFont val="Microsoft Sans Serif"/>
        <family val="2"/>
      </rPr>
      <t>H14D25001630001</t>
    </r>
  </si>
  <si>
    <r>
      <rPr>
        <sz val="7.5"/>
        <rFont val="Microsoft Sans Serif"/>
        <family val="2"/>
      </rPr>
      <t>MITF390005</t>
    </r>
  </si>
  <si>
    <r>
      <rPr>
        <sz val="7.5"/>
        <rFont val="Microsoft Sans Serif"/>
        <family val="2"/>
      </rPr>
      <t xml:space="preserve">ISTITUTO TECNICO E LICEO - E.
</t>
    </r>
    <r>
      <rPr>
        <sz val="7.5"/>
        <rFont val="Microsoft Sans Serif"/>
        <family val="2"/>
      </rPr>
      <t>MATTEI</t>
    </r>
  </si>
  <si>
    <r>
      <rPr>
        <sz val="7.5"/>
        <rFont val="Microsoft Sans Serif"/>
        <family val="2"/>
      </rPr>
      <t>F54D25006960001</t>
    </r>
  </si>
  <si>
    <r>
      <rPr>
        <sz val="7.5"/>
        <rFont val="Microsoft Sans Serif"/>
        <family val="2"/>
      </rPr>
      <t>APTF010002</t>
    </r>
  </si>
  <si>
    <r>
      <rPr>
        <sz val="7.5"/>
        <rFont val="Microsoft Sans Serif"/>
        <family val="2"/>
      </rPr>
      <t>I.T.T. "G. E M. MONTANI" FERMO</t>
    </r>
  </si>
  <si>
    <r>
      <rPr>
        <sz val="7.5"/>
        <rFont val="Microsoft Sans Serif"/>
        <family val="2"/>
      </rPr>
      <t>B64D25001770001</t>
    </r>
  </si>
  <si>
    <r>
      <rPr>
        <b/>
        <sz val="9"/>
        <rFont val="Arial"/>
        <family val="2"/>
      </rPr>
      <t>MARCHE</t>
    </r>
  </si>
  <si>
    <r>
      <rPr>
        <sz val="7.5"/>
        <rFont val="Microsoft Sans Serif"/>
        <family val="2"/>
      </rPr>
      <t>APRI02000Q</t>
    </r>
  </si>
  <si>
    <r>
      <rPr>
        <sz val="7.5"/>
        <rFont val="Microsoft Sans Serif"/>
        <family val="2"/>
      </rPr>
      <t>"O. RICCI"</t>
    </r>
  </si>
  <si>
    <r>
      <rPr>
        <sz val="7.5"/>
        <rFont val="Microsoft Sans Serif"/>
        <family val="2"/>
      </rPr>
      <t>E64D25001520001</t>
    </r>
  </si>
  <si>
    <r>
      <rPr>
        <sz val="7.5"/>
        <rFont val="Microsoft Sans Serif"/>
        <family val="2"/>
      </rPr>
      <t>PSRI02000B</t>
    </r>
  </si>
  <si>
    <r>
      <rPr>
        <sz val="7.5"/>
        <rFont val="Microsoft Sans Serif"/>
        <family val="2"/>
      </rPr>
      <t>IPSIA"BENELLI"</t>
    </r>
  </si>
  <si>
    <r>
      <rPr>
        <sz val="7.5"/>
        <rFont val="Microsoft Sans Serif"/>
        <family val="2"/>
      </rPr>
      <t>C74D25001610001</t>
    </r>
  </si>
  <si>
    <r>
      <rPr>
        <sz val="7.5"/>
        <rFont val="Microsoft Sans Serif"/>
        <family val="2"/>
      </rPr>
      <t>MCRI040004</t>
    </r>
  </si>
  <si>
    <r>
      <rPr>
        <sz val="7.5"/>
        <rFont val="Microsoft Sans Serif"/>
        <family val="2"/>
      </rPr>
      <t>OMNICOMPRENSIVO G. LEOPARDI - R. FRAU</t>
    </r>
  </si>
  <si>
    <r>
      <rPr>
        <sz val="7.5"/>
        <rFont val="Microsoft Sans Serif"/>
        <family val="2"/>
      </rPr>
      <t>G44D25002930001</t>
    </r>
  </si>
  <si>
    <r>
      <rPr>
        <sz val="7.5"/>
        <rFont val="Microsoft Sans Serif"/>
        <family val="2"/>
      </rPr>
      <t>PSRH02000X</t>
    </r>
  </si>
  <si>
    <r>
      <rPr>
        <sz val="7.5"/>
        <rFont val="Microsoft Sans Serif"/>
        <family val="2"/>
      </rPr>
      <t>IPSSAR "S.MARTA"</t>
    </r>
  </si>
  <si>
    <r>
      <rPr>
        <sz val="7.5"/>
        <rFont val="Microsoft Sans Serif"/>
        <family val="2"/>
      </rPr>
      <t>F74D25001260001</t>
    </r>
  </si>
  <si>
    <r>
      <rPr>
        <sz val="7.5"/>
        <rFont val="Microsoft Sans Serif"/>
        <family val="2"/>
      </rPr>
      <t>MCIS01100D</t>
    </r>
  </si>
  <si>
    <r>
      <rPr>
        <sz val="7.5"/>
        <rFont val="Microsoft Sans Serif"/>
        <family val="2"/>
      </rPr>
      <t>"BONIFAZI-CORRIDONI"</t>
    </r>
  </si>
  <si>
    <r>
      <rPr>
        <sz val="7.5"/>
        <rFont val="Microsoft Sans Serif"/>
        <family val="2"/>
      </rPr>
      <t>I74D25001880001</t>
    </r>
  </si>
  <si>
    <r>
      <rPr>
        <sz val="7.5"/>
        <rFont val="Microsoft Sans Serif"/>
        <family val="2"/>
      </rPr>
      <t>PSIS00400V</t>
    </r>
  </si>
  <si>
    <r>
      <rPr>
        <sz val="7.5"/>
        <rFont val="Microsoft Sans Serif"/>
        <family val="2"/>
      </rPr>
      <t>OMNICOMPRENSIVO CELLI- MICHELINI TOCCI</t>
    </r>
  </si>
  <si>
    <r>
      <rPr>
        <sz val="7.5"/>
        <rFont val="Microsoft Sans Serif"/>
        <family val="2"/>
      </rPr>
      <t>G64D25003120001</t>
    </r>
  </si>
  <si>
    <r>
      <rPr>
        <sz val="7.5"/>
        <rFont val="Microsoft Sans Serif"/>
        <family val="2"/>
      </rPr>
      <t>ANIS023002</t>
    </r>
  </si>
  <si>
    <r>
      <rPr>
        <sz val="7.5"/>
        <rFont val="Microsoft Sans Serif"/>
        <family val="2"/>
      </rPr>
      <t>I.I.S. MARCONI PIERALISI</t>
    </r>
  </si>
  <si>
    <r>
      <rPr>
        <sz val="7.5"/>
        <rFont val="Microsoft Sans Serif"/>
        <family val="2"/>
      </rPr>
      <t>C44D25001330001</t>
    </r>
  </si>
  <si>
    <r>
      <rPr>
        <sz val="7.5"/>
        <rFont val="Microsoft Sans Serif"/>
        <family val="2"/>
      </rPr>
      <t>PSIS003003</t>
    </r>
  </si>
  <si>
    <r>
      <rPr>
        <sz val="7.5"/>
        <rFont val="Microsoft Sans Serif"/>
        <family val="2"/>
      </rPr>
      <t>I.I.S. "POLO 3"</t>
    </r>
  </si>
  <si>
    <r>
      <rPr>
        <sz val="7.5"/>
        <rFont val="Microsoft Sans Serif"/>
        <family val="2"/>
      </rPr>
      <t>F34D25001310001</t>
    </r>
  </si>
  <si>
    <r>
      <rPr>
        <sz val="7.5"/>
        <rFont val="Microsoft Sans Serif"/>
        <family val="2"/>
      </rPr>
      <t>ANIS00800X</t>
    </r>
  </si>
  <si>
    <r>
      <rPr>
        <sz val="7.5"/>
        <rFont val="Microsoft Sans Serif"/>
        <family val="2"/>
      </rPr>
      <t>"A.EINSTEIN - A.NEBBIA"</t>
    </r>
  </si>
  <si>
    <r>
      <rPr>
        <sz val="7.5"/>
        <rFont val="Microsoft Sans Serif"/>
        <family val="2"/>
      </rPr>
      <t>G54D25005780001</t>
    </r>
  </si>
  <si>
    <r>
      <rPr>
        <sz val="7.5"/>
        <rFont val="Microsoft Sans Serif"/>
        <family val="2"/>
      </rPr>
      <t>APIS01400T</t>
    </r>
  </si>
  <si>
    <r>
      <rPr>
        <sz val="7.5"/>
        <rFont val="Microsoft Sans Serif"/>
        <family val="2"/>
      </rPr>
      <t>I.I.S. ANTONIO GUASTAFERRO</t>
    </r>
  </si>
  <si>
    <r>
      <rPr>
        <sz val="7.5"/>
        <rFont val="Microsoft Sans Serif"/>
        <family val="2"/>
      </rPr>
      <t>E84D25002390001</t>
    </r>
  </si>
  <si>
    <r>
      <rPr>
        <sz val="7.5"/>
        <rFont val="Microsoft Sans Serif"/>
        <family val="2"/>
      </rPr>
      <t>ANIS01800E</t>
    </r>
  </si>
  <si>
    <r>
      <rPr>
        <sz val="7.5"/>
        <rFont val="Microsoft Sans Serif"/>
        <family val="2"/>
      </rPr>
      <t>MERLONI - MILIANI</t>
    </r>
  </si>
  <si>
    <r>
      <rPr>
        <sz val="7.5"/>
        <rFont val="Microsoft Sans Serif"/>
        <family val="2"/>
      </rPr>
      <t>C94D25001360001</t>
    </r>
  </si>
  <si>
    <r>
      <rPr>
        <sz val="7.5"/>
        <rFont val="Microsoft Sans Serif"/>
        <family val="2"/>
      </rPr>
      <t>MCRI010008</t>
    </r>
  </si>
  <si>
    <r>
      <rPr>
        <sz val="7.5"/>
        <rFont val="Microsoft Sans Serif"/>
        <family val="2"/>
      </rPr>
      <t>"F. CORRIDONI"</t>
    </r>
  </si>
  <si>
    <r>
      <rPr>
        <sz val="7.5"/>
        <rFont val="Microsoft Sans Serif"/>
        <family val="2"/>
      </rPr>
      <t>J94D25001490001</t>
    </r>
  </si>
  <si>
    <r>
      <rPr>
        <sz val="7.5"/>
        <rFont val="Microsoft Sans Serif"/>
        <family val="2"/>
      </rPr>
      <t>ANIS01700P</t>
    </r>
  </si>
  <si>
    <r>
      <rPr>
        <sz val="7.5"/>
        <rFont val="Microsoft Sans Serif"/>
        <family val="2"/>
      </rPr>
      <t>I.I.S. MOREA - VIVARELLI</t>
    </r>
  </si>
  <si>
    <r>
      <rPr>
        <sz val="7.5"/>
        <rFont val="Microsoft Sans Serif"/>
        <family val="2"/>
      </rPr>
      <t>D94D25001770001</t>
    </r>
  </si>
  <si>
    <r>
      <rPr>
        <sz val="7.5"/>
        <rFont val="Microsoft Sans Serif"/>
        <family val="2"/>
      </rPr>
      <t>PSTF005006</t>
    </r>
  </si>
  <si>
    <r>
      <rPr>
        <sz val="7.5"/>
        <rFont val="Microsoft Sans Serif"/>
        <family val="2"/>
      </rPr>
      <t>ISTITUTO TECNICO INDUSTRIALE DON ORIONE</t>
    </r>
  </si>
  <si>
    <r>
      <rPr>
        <sz val="7.5"/>
        <rFont val="Microsoft Sans Serif"/>
        <family val="2"/>
      </rPr>
      <t>C34D25001620001</t>
    </r>
  </si>
  <si>
    <r>
      <rPr>
        <sz val="7.5"/>
        <rFont val="Microsoft Sans Serif"/>
        <family val="2"/>
      </rPr>
      <t>MCRH01000R</t>
    </r>
  </si>
  <si>
    <r>
      <rPr>
        <sz val="7.5"/>
        <rFont val="Microsoft Sans Serif"/>
        <family val="2"/>
      </rPr>
      <t>"G. VARNELLI"  CINGOLI</t>
    </r>
  </si>
  <si>
    <r>
      <rPr>
        <sz val="7.5"/>
        <rFont val="Microsoft Sans Serif"/>
        <family val="2"/>
      </rPr>
      <t>G64D25003420001</t>
    </r>
  </si>
  <si>
    <r>
      <rPr>
        <sz val="7.5"/>
        <rFont val="Microsoft Sans Serif"/>
        <family val="2"/>
      </rPr>
      <t>MCRI05000P</t>
    </r>
  </si>
  <si>
    <r>
      <rPr>
        <sz val="7.5"/>
        <rFont val="Microsoft Sans Serif"/>
        <family val="2"/>
      </rPr>
      <t>"DON E. POCOGNONI"</t>
    </r>
  </si>
  <si>
    <r>
      <rPr>
        <sz val="7.5"/>
        <rFont val="Microsoft Sans Serif"/>
        <family val="2"/>
      </rPr>
      <t>G94D25001970001</t>
    </r>
  </si>
  <si>
    <r>
      <rPr>
        <sz val="7.5"/>
        <rFont val="Microsoft Sans Serif"/>
        <family val="2"/>
      </rPr>
      <t>ANIS01900A</t>
    </r>
  </si>
  <si>
    <r>
      <rPr>
        <sz val="7.5"/>
        <rFont val="Microsoft Sans Serif"/>
        <family val="2"/>
      </rPr>
      <t>A. PANZINI</t>
    </r>
  </si>
  <si>
    <r>
      <rPr>
        <sz val="7.5"/>
        <rFont val="Microsoft Sans Serif"/>
        <family val="2"/>
      </rPr>
      <t>G64D25003300007</t>
    </r>
  </si>
  <si>
    <r>
      <rPr>
        <sz val="7.5"/>
        <rFont val="Microsoft Sans Serif"/>
        <family val="2"/>
      </rPr>
      <t>ANIS014007</t>
    </r>
  </si>
  <si>
    <r>
      <rPr>
        <sz val="7.5"/>
        <rFont val="Microsoft Sans Serif"/>
        <family val="2"/>
      </rPr>
      <t>I.I.S. VOLTERRA - ELIA</t>
    </r>
  </si>
  <si>
    <r>
      <rPr>
        <sz val="7.5"/>
        <rFont val="Microsoft Sans Serif"/>
        <family val="2"/>
      </rPr>
      <t>G34D25002950001</t>
    </r>
  </si>
  <si>
    <r>
      <rPr>
        <sz val="7.5"/>
        <rFont val="Microsoft Sans Serif"/>
        <family val="2"/>
      </rPr>
      <t>ANIS01100Q</t>
    </r>
  </si>
  <si>
    <r>
      <rPr>
        <sz val="7.5"/>
        <rFont val="Microsoft Sans Serif"/>
        <family val="2"/>
      </rPr>
      <t>I. I. S.  "LAENG - MEUCCI"</t>
    </r>
  </si>
  <si>
    <r>
      <rPr>
        <sz val="7.5"/>
        <rFont val="Microsoft Sans Serif"/>
        <family val="2"/>
      </rPr>
      <t>C84D25001500001</t>
    </r>
  </si>
  <si>
    <r>
      <rPr>
        <sz val="7.5"/>
        <rFont val="Microsoft Sans Serif"/>
        <family val="2"/>
      </rPr>
      <t>MCIS00400A</t>
    </r>
  </si>
  <si>
    <r>
      <rPr>
        <sz val="7.5"/>
        <rFont val="Microsoft Sans Serif"/>
        <family val="2"/>
      </rPr>
      <t>"ENRICO MATTEI"</t>
    </r>
  </si>
  <si>
    <r>
      <rPr>
        <sz val="7.5"/>
        <rFont val="Microsoft Sans Serif"/>
        <family val="2"/>
      </rPr>
      <t>H24D25001320001</t>
    </r>
  </si>
  <si>
    <r>
      <rPr>
        <sz val="7.5"/>
        <rFont val="Microsoft Sans Serif"/>
        <family val="2"/>
      </rPr>
      <t>APIS00800E</t>
    </r>
  </si>
  <si>
    <r>
      <rPr>
        <sz val="7.5"/>
        <rFont val="Microsoft Sans Serif"/>
        <family val="2"/>
      </rPr>
      <t>ISTITUTO ISTRUZIONE SUPERIORE"C.ULPIANI"</t>
    </r>
  </si>
  <si>
    <r>
      <rPr>
        <sz val="7.5"/>
        <rFont val="Microsoft Sans Serif"/>
        <family val="2"/>
      </rPr>
      <t>F34D25001640001</t>
    </r>
  </si>
  <si>
    <r>
      <rPr>
        <sz val="7.5"/>
        <rFont val="Microsoft Sans Serif"/>
        <family val="2"/>
      </rPr>
      <t>APIS00700P</t>
    </r>
  </si>
  <si>
    <r>
      <rPr>
        <sz val="7.5"/>
        <rFont val="Microsoft Sans Serif"/>
        <family val="2"/>
      </rPr>
      <t>IIS FAZZINI/MERCANTINI</t>
    </r>
  </si>
  <si>
    <r>
      <rPr>
        <sz val="7.5"/>
        <rFont val="Microsoft Sans Serif"/>
        <family val="2"/>
      </rPr>
      <t>B14D25001820001</t>
    </r>
  </si>
  <si>
    <r>
      <rPr>
        <sz val="7.5"/>
        <rFont val="Microsoft Sans Serif"/>
        <family val="2"/>
      </rPr>
      <t>MCIS00900D</t>
    </r>
  </si>
  <si>
    <r>
      <rPr>
        <sz val="7.5"/>
        <rFont val="Microsoft Sans Serif"/>
        <family val="2"/>
      </rPr>
      <t>GARIBALDI - BRAMANTE - PANNAGGI</t>
    </r>
  </si>
  <si>
    <r>
      <rPr>
        <sz val="7.5"/>
        <rFont val="Microsoft Sans Serif"/>
        <family val="2"/>
      </rPr>
      <t>I84D25001390001</t>
    </r>
  </si>
  <si>
    <r>
      <rPr>
        <sz val="7.5"/>
        <rFont val="Microsoft Sans Serif"/>
        <family val="2"/>
      </rPr>
      <t>PSTF01000N</t>
    </r>
  </si>
  <si>
    <r>
      <rPr>
        <sz val="7.5"/>
        <rFont val="Microsoft Sans Serif"/>
        <family val="2"/>
      </rPr>
      <t>I.T.I.S. "E. MATTEI"</t>
    </r>
  </si>
  <si>
    <r>
      <rPr>
        <sz val="7.5"/>
        <rFont val="Microsoft Sans Serif"/>
        <family val="2"/>
      </rPr>
      <t>E34D25002530001</t>
    </r>
  </si>
  <si>
    <r>
      <rPr>
        <sz val="7.5"/>
        <rFont val="Microsoft Sans Serif"/>
        <family val="2"/>
      </rPr>
      <t>ANIS01600V</t>
    </r>
  </si>
  <si>
    <r>
      <rPr>
        <sz val="7.5"/>
        <rFont val="Microsoft Sans Serif"/>
        <family val="2"/>
      </rPr>
      <t>IIS CORINALDESI - PADOVANO</t>
    </r>
  </si>
  <si>
    <r>
      <rPr>
        <sz val="7.5"/>
        <rFont val="Microsoft Sans Serif"/>
        <family val="2"/>
      </rPr>
      <t>H14D25001230001</t>
    </r>
  </si>
  <si>
    <r>
      <rPr>
        <sz val="7.5"/>
        <rFont val="Microsoft Sans Serif"/>
        <family val="2"/>
      </rPr>
      <t>ANIS022006</t>
    </r>
  </si>
  <si>
    <r>
      <rPr>
        <sz val="7.5"/>
        <rFont val="Microsoft Sans Serif"/>
        <family val="2"/>
      </rPr>
      <t>I.I.S. CUPPARI SALVATI</t>
    </r>
  </si>
  <si>
    <r>
      <rPr>
        <sz val="7.5"/>
        <rFont val="Microsoft Sans Serif"/>
        <family val="2"/>
      </rPr>
      <t>H44D25001410001</t>
    </r>
  </si>
  <si>
    <r>
      <rPr>
        <sz val="7.5"/>
        <rFont val="Microsoft Sans Serif"/>
        <family val="2"/>
      </rPr>
      <t>ANIS00400L</t>
    </r>
  </si>
  <si>
    <r>
      <rPr>
        <sz val="7.5"/>
        <rFont val="Microsoft Sans Serif"/>
        <family val="2"/>
      </rPr>
      <t>VANVITELLI - STRACCA - ANGELINI</t>
    </r>
  </si>
  <si>
    <r>
      <rPr>
        <sz val="7.5"/>
        <rFont val="Microsoft Sans Serif"/>
        <family val="2"/>
      </rPr>
      <t>E34D25002070001</t>
    </r>
  </si>
  <si>
    <r>
      <rPr>
        <sz val="7.5"/>
        <rFont val="Microsoft Sans Serif"/>
        <family val="2"/>
      </rPr>
      <t>PSIS00700A</t>
    </r>
  </si>
  <si>
    <r>
      <rPr>
        <sz val="7.5"/>
        <rFont val="Microsoft Sans Serif"/>
        <family val="2"/>
      </rPr>
      <t>OMNICOMPRENSIVO "DELLA ROVERE"</t>
    </r>
  </si>
  <si>
    <r>
      <rPr>
        <sz val="7.5"/>
        <rFont val="Microsoft Sans Serif"/>
        <family val="2"/>
      </rPr>
      <t>H24D25001670001</t>
    </r>
  </si>
  <si>
    <r>
      <rPr>
        <sz val="7.5"/>
        <rFont val="Microsoft Sans Serif"/>
        <family val="2"/>
      </rPr>
      <t>PSIS01300N</t>
    </r>
  </si>
  <si>
    <r>
      <rPr>
        <sz val="7.5"/>
        <rFont val="Microsoft Sans Serif"/>
        <family val="2"/>
      </rPr>
      <t>I.I.S. "ANTONIO CECCHI"</t>
    </r>
  </si>
  <si>
    <r>
      <rPr>
        <sz val="7.5"/>
        <rFont val="Microsoft Sans Serif"/>
        <family val="2"/>
      </rPr>
      <t>F74D25001310001</t>
    </r>
  </si>
  <si>
    <r>
      <rPr>
        <sz val="7.5"/>
        <rFont val="Microsoft Sans Serif"/>
        <family val="2"/>
      </rPr>
      <t>ANIS002001</t>
    </r>
  </si>
  <si>
    <r>
      <rPr>
        <sz val="7.5"/>
        <rFont val="Microsoft Sans Serif"/>
        <family val="2"/>
      </rPr>
      <t>"LIVIO CAMBI - DONATELLO SERRANI"</t>
    </r>
  </si>
  <si>
    <r>
      <rPr>
        <sz val="7.5"/>
        <rFont val="Microsoft Sans Serif"/>
        <family val="2"/>
      </rPr>
      <t>C14D25002040001</t>
    </r>
  </si>
  <si>
    <r>
      <rPr>
        <sz val="7.5"/>
        <rFont val="Microsoft Sans Serif"/>
        <family val="2"/>
      </rPr>
      <t>APTD07000B</t>
    </r>
  </si>
  <si>
    <r>
      <rPr>
        <sz val="7.5"/>
        <rFont val="Microsoft Sans Serif"/>
        <family val="2"/>
      </rPr>
      <t>I.T.E.T. "G.B.CARDUCCI-GALILEI- C.P.I.A."</t>
    </r>
  </si>
  <si>
    <r>
      <rPr>
        <sz val="7.5"/>
        <rFont val="Microsoft Sans Serif"/>
        <family val="2"/>
      </rPr>
      <t>C64D25001610001</t>
    </r>
  </si>
  <si>
    <r>
      <rPr>
        <sz val="7.5"/>
        <rFont val="Microsoft Sans Serif"/>
        <family val="2"/>
      </rPr>
      <t>PSIS01800R</t>
    </r>
  </si>
  <si>
    <r>
      <rPr>
        <sz val="7.5"/>
        <rFont val="Microsoft Sans Serif"/>
        <family val="2"/>
      </rPr>
      <t>I.I.S. "RAFFAELLO"</t>
    </r>
  </si>
  <si>
    <r>
      <rPr>
        <sz val="7.5"/>
        <rFont val="Microsoft Sans Serif"/>
        <family val="2"/>
      </rPr>
      <t>I34D25001970001</t>
    </r>
  </si>
  <si>
    <r>
      <rPr>
        <sz val="7.5"/>
        <rFont val="Microsoft Sans Serif"/>
        <family val="2"/>
      </rPr>
      <t>PSIS00100B</t>
    </r>
  </si>
  <si>
    <r>
      <rPr>
        <sz val="7.5"/>
        <rFont val="Microsoft Sans Serif"/>
        <family val="2"/>
      </rPr>
      <t xml:space="preserve">OMNICOMPRENSIVO
</t>
    </r>
    <r>
      <rPr>
        <sz val="7.5"/>
        <rFont val="Microsoft Sans Serif"/>
        <family val="2"/>
      </rPr>
      <t>"MONTEFELTRO"</t>
    </r>
  </si>
  <si>
    <r>
      <rPr>
        <sz val="7.5"/>
        <rFont val="Microsoft Sans Serif"/>
        <family val="2"/>
      </rPr>
      <t>E74D25002020001</t>
    </r>
  </si>
  <si>
    <r>
      <rPr>
        <sz val="7.5"/>
        <rFont val="Microsoft Sans Serif"/>
        <family val="2"/>
      </rPr>
      <t>MCTD01000V</t>
    </r>
  </si>
  <si>
    <r>
      <rPr>
        <sz val="7.5"/>
        <rFont val="Microsoft Sans Serif"/>
        <family val="2"/>
      </rPr>
      <t>I.T.E. "A. GENTILI" - MACERATA</t>
    </r>
  </si>
  <si>
    <r>
      <rPr>
        <sz val="7.5"/>
        <rFont val="Microsoft Sans Serif"/>
        <family val="2"/>
      </rPr>
      <t>C84D25001760001</t>
    </r>
  </si>
  <si>
    <r>
      <rPr>
        <sz val="7.5"/>
        <rFont val="Microsoft Sans Serif"/>
        <family val="2"/>
      </rPr>
      <t>PSIS00600E</t>
    </r>
  </si>
  <si>
    <r>
      <rPr>
        <sz val="7.5"/>
        <rFont val="Microsoft Sans Serif"/>
        <family val="2"/>
      </rPr>
      <t>I.I.S. "LUIGI DONATI"</t>
    </r>
  </si>
  <si>
    <r>
      <rPr>
        <sz val="7.5"/>
        <rFont val="Microsoft Sans Serif"/>
        <family val="2"/>
      </rPr>
      <t>I54D25006530001</t>
    </r>
  </si>
  <si>
    <r>
      <rPr>
        <sz val="7.5"/>
        <rFont val="Microsoft Sans Serif"/>
        <family val="2"/>
      </rPr>
      <t>MCTF010005</t>
    </r>
  </si>
  <si>
    <r>
      <rPr>
        <sz val="7.5"/>
        <rFont val="Microsoft Sans Serif"/>
        <family val="2"/>
      </rPr>
      <t>"E. DIVINI"</t>
    </r>
  </si>
  <si>
    <r>
      <rPr>
        <sz val="7.5"/>
        <rFont val="Microsoft Sans Serif"/>
        <family val="2"/>
      </rPr>
      <t>F54D25004360001</t>
    </r>
  </si>
  <si>
    <r>
      <rPr>
        <sz val="7.5"/>
        <rFont val="Microsoft Sans Serif"/>
        <family val="2"/>
      </rPr>
      <t>ANIS02100A</t>
    </r>
  </si>
  <si>
    <r>
      <rPr>
        <sz val="7.5"/>
        <rFont val="Microsoft Sans Serif"/>
        <family val="2"/>
      </rPr>
      <t>C44D25001490001</t>
    </r>
  </si>
  <si>
    <r>
      <rPr>
        <sz val="7.5"/>
        <rFont val="Microsoft Sans Serif"/>
        <family val="2"/>
      </rPr>
      <t>APIS013002</t>
    </r>
  </si>
  <si>
    <r>
      <rPr>
        <sz val="7.5"/>
        <rFont val="Microsoft Sans Serif"/>
        <family val="2"/>
      </rPr>
      <t>"MAZZOCCHI - UMBERTO I"</t>
    </r>
  </si>
  <si>
    <r>
      <rPr>
        <sz val="7.5"/>
        <rFont val="Microsoft Sans Serif"/>
        <family val="2"/>
      </rPr>
      <t>E34D25002040001</t>
    </r>
  </si>
  <si>
    <r>
      <rPr>
        <sz val="7.5"/>
        <rFont val="Microsoft Sans Serif"/>
        <family val="2"/>
      </rPr>
      <t>PSTD10000N</t>
    </r>
  </si>
  <si>
    <r>
      <rPr>
        <sz val="7.5"/>
        <rFont val="Microsoft Sans Serif"/>
        <family val="2"/>
      </rPr>
      <t>I.T.E.T. "BRAMANTE-GENGA"</t>
    </r>
  </si>
  <si>
    <r>
      <rPr>
        <sz val="7.5"/>
        <rFont val="Microsoft Sans Serif"/>
        <family val="2"/>
      </rPr>
      <t>I74d25001900001</t>
    </r>
  </si>
  <si>
    <r>
      <rPr>
        <sz val="7.5"/>
        <rFont val="Microsoft Sans Serif"/>
        <family val="2"/>
      </rPr>
      <t>ANIS00900Q</t>
    </r>
  </si>
  <si>
    <r>
      <rPr>
        <sz val="7.5"/>
        <rFont val="Microsoft Sans Serif"/>
        <family val="2"/>
      </rPr>
      <t>CORRIDONI - CAMPANA</t>
    </r>
  </si>
  <si>
    <r>
      <rPr>
        <sz val="7.5"/>
        <rFont val="Microsoft Sans Serif"/>
        <family val="2"/>
      </rPr>
      <t>D84D25002250001</t>
    </r>
  </si>
  <si>
    <r>
      <rPr>
        <sz val="7.5"/>
        <rFont val="Microsoft Sans Serif"/>
        <family val="2"/>
      </rPr>
      <t>APIS004007</t>
    </r>
  </si>
  <si>
    <r>
      <rPr>
        <sz val="7.5"/>
        <rFont val="Microsoft Sans Serif"/>
        <family val="2"/>
      </rPr>
      <t xml:space="preserve">IST. OMNICOMPRENSIVO
</t>
    </r>
    <r>
      <rPr>
        <sz val="7.5"/>
        <rFont val="Microsoft Sans Serif"/>
        <family val="2"/>
      </rPr>
      <t>TEC.COMM. AMANDOLA</t>
    </r>
  </si>
  <si>
    <r>
      <rPr>
        <sz val="7.5"/>
        <rFont val="Microsoft Sans Serif"/>
        <family val="2"/>
      </rPr>
      <t>B24D25001440001</t>
    </r>
  </si>
  <si>
    <r>
      <rPr>
        <sz val="7.5"/>
        <rFont val="Microsoft Sans Serif"/>
        <family val="2"/>
      </rPr>
      <t>APIS01600D</t>
    </r>
  </si>
  <si>
    <r>
      <rPr>
        <sz val="7.5"/>
        <rFont val="Microsoft Sans Serif"/>
        <family val="2"/>
      </rPr>
      <t>I.I.S. "BUSCEMI" S.BENEDETTO TR</t>
    </r>
  </si>
  <si>
    <r>
      <rPr>
        <sz val="7.5"/>
        <rFont val="Microsoft Sans Serif"/>
        <family val="2"/>
      </rPr>
      <t>D84D25002260001</t>
    </r>
  </si>
  <si>
    <r>
      <rPr>
        <sz val="7.5"/>
        <rFont val="Microsoft Sans Serif"/>
        <family val="2"/>
      </rPr>
      <t>ANIS01200G</t>
    </r>
  </si>
  <si>
    <r>
      <rPr>
        <sz val="7.5"/>
        <rFont val="Microsoft Sans Serif"/>
        <family val="2"/>
      </rPr>
      <t>L.DI SAVOIA - G. BENINCASA</t>
    </r>
  </si>
  <si>
    <r>
      <rPr>
        <sz val="7.5"/>
        <rFont val="Microsoft Sans Serif"/>
        <family val="2"/>
      </rPr>
      <t>H34D25001430001</t>
    </r>
  </si>
  <si>
    <r>
      <rPr>
        <sz val="7.5"/>
        <rFont val="Microsoft Sans Serif"/>
        <family val="2"/>
      </rPr>
      <t>APIS00900A</t>
    </r>
  </si>
  <si>
    <r>
      <rPr>
        <sz val="7.5"/>
        <rFont val="Microsoft Sans Serif"/>
        <family val="2"/>
      </rPr>
      <t xml:space="preserve">ISTITUTO SUPERIORE "A.
</t>
    </r>
    <r>
      <rPr>
        <sz val="7.5"/>
        <rFont val="Microsoft Sans Serif"/>
        <family val="2"/>
      </rPr>
      <t>CAPRIOTTI"</t>
    </r>
  </si>
  <si>
    <r>
      <rPr>
        <sz val="7.5"/>
        <rFont val="Microsoft Sans Serif"/>
        <family val="2"/>
      </rPr>
      <t>H84D25001810001</t>
    </r>
  </si>
  <si>
    <r>
      <rPr>
        <sz val="7.5"/>
        <rFont val="Microsoft Sans Serif"/>
        <family val="2"/>
      </rPr>
      <t>MCIS00100V</t>
    </r>
  </si>
  <si>
    <r>
      <rPr>
        <sz val="7.5"/>
        <rFont val="Microsoft Sans Serif"/>
        <family val="2"/>
      </rPr>
      <t>VARANO - ANTINORI</t>
    </r>
  </si>
  <si>
    <r>
      <rPr>
        <sz val="7.5"/>
        <rFont val="Microsoft Sans Serif"/>
        <family val="2"/>
      </rPr>
      <t>J14D25004390001</t>
    </r>
  </si>
  <si>
    <r>
      <rPr>
        <sz val="7.5"/>
        <rFont val="Microsoft Sans Serif"/>
        <family val="2"/>
      </rPr>
      <t>ANIS01300B</t>
    </r>
  </si>
  <si>
    <r>
      <rPr>
        <sz val="7.5"/>
        <rFont val="Microsoft Sans Serif"/>
        <family val="2"/>
      </rPr>
      <t xml:space="preserve">I.I.S. "PODESTI - CALZECCHI
</t>
    </r>
    <r>
      <rPr>
        <sz val="7.5"/>
        <rFont val="Microsoft Sans Serif"/>
        <family val="2"/>
      </rPr>
      <t>ONESTI"</t>
    </r>
  </si>
  <si>
    <r>
      <rPr>
        <sz val="7.5"/>
        <rFont val="Microsoft Sans Serif"/>
        <family val="2"/>
      </rPr>
      <t>D34D25003270001</t>
    </r>
  </si>
  <si>
    <r>
      <rPr>
        <sz val="7.5"/>
        <rFont val="Microsoft Sans Serif"/>
        <family val="2"/>
      </rPr>
      <t>APIS01100A</t>
    </r>
  </si>
  <si>
    <r>
      <rPr>
        <sz val="7.5"/>
        <rFont val="Microsoft Sans Serif"/>
        <family val="2"/>
      </rPr>
      <t>I.I.S."E. FERMI-SACCONI-C.P.I.A."</t>
    </r>
  </si>
  <si>
    <r>
      <rPr>
        <sz val="7.5"/>
        <rFont val="Microsoft Sans Serif"/>
        <family val="2"/>
      </rPr>
      <t>E34D25002060001</t>
    </r>
  </si>
  <si>
    <r>
      <rPr>
        <sz val="7.5"/>
        <rFont val="Microsoft Sans Serif"/>
        <family val="2"/>
      </rPr>
      <t>TOIS04700R</t>
    </r>
  </si>
  <si>
    <r>
      <rPr>
        <sz val="7.5"/>
        <rFont val="Microsoft Sans Serif"/>
        <family val="2"/>
      </rPr>
      <t>I.I.S. GALILEI - FERRARI</t>
    </r>
  </si>
  <si>
    <r>
      <rPr>
        <sz val="7.5"/>
        <rFont val="Microsoft Sans Serif"/>
        <family val="2"/>
      </rPr>
      <t>D14D25003090001</t>
    </r>
  </si>
  <si>
    <r>
      <rPr>
        <b/>
        <sz val="9"/>
        <rFont val="Arial"/>
        <family val="2"/>
      </rPr>
      <t>PIEMONTE</t>
    </r>
  </si>
  <si>
    <r>
      <rPr>
        <sz val="7.5"/>
        <rFont val="Microsoft Sans Serif"/>
        <family val="2"/>
      </rPr>
      <t>ALIS017004</t>
    </r>
  </si>
  <si>
    <r>
      <rPr>
        <sz val="7.5"/>
        <rFont val="Microsoft Sans Serif"/>
        <family val="2"/>
      </rPr>
      <t>CIAMPINI - BOCCARDO</t>
    </r>
  </si>
  <si>
    <r>
      <rPr>
        <sz val="7.5"/>
        <rFont val="Microsoft Sans Serif"/>
        <family val="2"/>
      </rPr>
      <t>F64D25001390001</t>
    </r>
  </si>
  <si>
    <r>
      <rPr>
        <sz val="7.5"/>
        <rFont val="Microsoft Sans Serif"/>
        <family val="2"/>
      </rPr>
      <t>TOIS04800L</t>
    </r>
  </si>
  <si>
    <r>
      <rPr>
        <sz val="7.5"/>
        <rFont val="Microsoft Sans Serif"/>
        <family val="2"/>
      </rPr>
      <t>I.I.S. R. ZERBONI</t>
    </r>
  </si>
  <si>
    <r>
      <rPr>
        <sz val="7.5"/>
        <rFont val="Microsoft Sans Serif"/>
        <family val="2"/>
      </rPr>
      <t>E14D25002940001</t>
    </r>
  </si>
  <si>
    <r>
      <rPr>
        <sz val="7.5"/>
        <rFont val="Microsoft Sans Serif"/>
        <family val="2"/>
      </rPr>
      <t>ALIS00600N</t>
    </r>
  </si>
  <si>
    <r>
      <rPr>
        <sz val="7.5"/>
        <rFont val="Microsoft Sans Serif"/>
        <family val="2"/>
      </rPr>
      <t>VINCI NERVI FERMI</t>
    </r>
  </si>
  <si>
    <r>
      <rPr>
        <sz val="7.5"/>
        <rFont val="Microsoft Sans Serif"/>
        <family val="2"/>
      </rPr>
      <t>B34D25002430001</t>
    </r>
  </si>
  <si>
    <r>
      <rPr>
        <sz val="7.5"/>
        <rFont val="Microsoft Sans Serif"/>
        <family val="2"/>
      </rPr>
      <t>VBIS00200Q</t>
    </r>
  </si>
  <si>
    <r>
      <rPr>
        <sz val="7.5"/>
        <rFont val="Microsoft Sans Serif"/>
        <family val="2"/>
      </rPr>
      <t>IS "FERRINI-FRANZOSINI"</t>
    </r>
  </si>
  <si>
    <r>
      <rPr>
        <sz val="7.5"/>
        <rFont val="Microsoft Sans Serif"/>
        <family val="2"/>
      </rPr>
      <t>F54D25006970001</t>
    </r>
  </si>
  <si>
    <r>
      <rPr>
        <sz val="7.5"/>
        <rFont val="Microsoft Sans Serif"/>
        <family val="2"/>
      </rPr>
      <t>ATIS004003</t>
    </r>
  </si>
  <si>
    <r>
      <rPr>
        <sz val="7.5"/>
        <rFont val="Microsoft Sans Serif"/>
        <family val="2"/>
      </rPr>
      <t>IST.ISTR.SEC.STAT.  "G. PENNA"</t>
    </r>
  </si>
  <si>
    <r>
      <rPr>
        <sz val="7.5"/>
        <rFont val="Microsoft Sans Serif"/>
        <family val="2"/>
      </rPr>
      <t>B34D25002220001</t>
    </r>
  </si>
  <si>
    <r>
      <rPr>
        <sz val="7.5"/>
        <rFont val="Microsoft Sans Serif"/>
        <family val="2"/>
      </rPr>
      <t>TOIS05400X</t>
    </r>
  </si>
  <si>
    <r>
      <rPr>
        <sz val="7.5"/>
        <rFont val="Microsoft Sans Serif"/>
        <family val="2"/>
      </rPr>
      <t>I.I.S. C.I. GIULIO</t>
    </r>
  </si>
  <si>
    <r>
      <rPr>
        <sz val="7.5"/>
        <rFont val="Microsoft Sans Serif"/>
        <family val="2"/>
      </rPr>
      <t>C14D25002100001</t>
    </r>
  </si>
  <si>
    <r>
      <rPr>
        <sz val="7.5"/>
        <rFont val="Microsoft Sans Serif"/>
        <family val="2"/>
      </rPr>
      <t>NORC01000L</t>
    </r>
  </si>
  <si>
    <r>
      <rPr>
        <sz val="7.5"/>
        <rFont val="Microsoft Sans Serif"/>
        <family val="2"/>
      </rPr>
      <t>ISTITUTO PROFESSIONALE G. RAVIZZA</t>
    </r>
  </si>
  <si>
    <r>
      <rPr>
        <sz val="7.5"/>
        <rFont val="Microsoft Sans Serif"/>
        <family val="2"/>
      </rPr>
      <t>D14D25003210001</t>
    </r>
  </si>
  <si>
    <r>
      <rPr>
        <sz val="7.5"/>
        <rFont val="Microsoft Sans Serif"/>
        <family val="2"/>
      </rPr>
      <t>TOIS029007</t>
    </r>
  </si>
  <si>
    <r>
      <rPr>
        <sz val="7.5"/>
        <rFont val="Microsoft Sans Serif"/>
        <family val="2"/>
      </rPr>
      <t>IIS J. B. BECCARI</t>
    </r>
  </si>
  <si>
    <r>
      <rPr>
        <sz val="7.5"/>
        <rFont val="Microsoft Sans Serif"/>
        <family val="2"/>
      </rPr>
      <t>B14D25001620001</t>
    </r>
  </si>
  <si>
    <r>
      <rPr>
        <sz val="7.5"/>
        <rFont val="Microsoft Sans Serif"/>
        <family val="2"/>
      </rPr>
      <t>TOIS00700A</t>
    </r>
  </si>
  <si>
    <r>
      <rPr>
        <sz val="7.5"/>
        <rFont val="Microsoft Sans Serif"/>
        <family val="2"/>
      </rPr>
      <t>I.I.S. T. D'ORIA</t>
    </r>
  </si>
  <si>
    <r>
      <rPr>
        <sz val="7.5"/>
        <rFont val="Microsoft Sans Serif"/>
        <family val="2"/>
      </rPr>
      <t>E44D25002520001</t>
    </r>
  </si>
  <si>
    <r>
      <rPr>
        <sz val="7.5"/>
        <rFont val="Microsoft Sans Serif"/>
        <family val="2"/>
      </rPr>
      <t>TOIS052008</t>
    </r>
  </si>
  <si>
    <r>
      <rPr>
        <sz val="7.5"/>
        <rFont val="Microsoft Sans Serif"/>
        <family val="2"/>
      </rPr>
      <t>I.I.S. P. BOSELLI</t>
    </r>
  </si>
  <si>
    <r>
      <rPr>
        <sz val="7.5"/>
        <rFont val="Microsoft Sans Serif"/>
        <family val="2"/>
      </rPr>
      <t>I14D25001630001</t>
    </r>
  </si>
  <si>
    <r>
      <rPr>
        <sz val="7.5"/>
        <rFont val="Microsoft Sans Serif"/>
        <family val="2"/>
      </rPr>
      <t>VCIS012001</t>
    </r>
  </si>
  <si>
    <r>
      <rPr>
        <sz val="7.5"/>
        <rFont val="Microsoft Sans Serif"/>
        <family val="2"/>
      </rPr>
      <t>I.I.S. GALILEO FERRARIS</t>
    </r>
  </si>
  <si>
    <r>
      <rPr>
        <sz val="7.5"/>
        <rFont val="Microsoft Sans Serif"/>
        <family val="2"/>
      </rPr>
      <t>J74D25001500001</t>
    </r>
  </si>
  <si>
    <r>
      <rPr>
        <sz val="7.5"/>
        <rFont val="Microsoft Sans Serif"/>
        <family val="2"/>
      </rPr>
      <t>BIIS00700C</t>
    </r>
  </si>
  <si>
    <r>
      <rPr>
        <sz val="7.5"/>
        <rFont val="Microsoft Sans Serif"/>
        <family val="2"/>
      </rPr>
      <t>I.I.S. GAE AULENTI</t>
    </r>
  </si>
  <si>
    <r>
      <rPr>
        <sz val="7.5"/>
        <rFont val="Microsoft Sans Serif"/>
        <family val="2"/>
      </rPr>
      <t>B44D25002150001</t>
    </r>
  </si>
  <si>
    <r>
      <rPr>
        <sz val="7.5"/>
        <rFont val="Microsoft Sans Serif"/>
        <family val="2"/>
      </rPr>
      <t>NOTD09000R</t>
    </r>
  </si>
  <si>
    <r>
      <rPr>
        <sz val="7.5"/>
        <rFont val="Microsoft Sans Serif"/>
        <family val="2"/>
      </rPr>
      <t>I.T.E. "MOSSOTTI"</t>
    </r>
  </si>
  <si>
    <r>
      <rPr>
        <sz val="7.5"/>
        <rFont val="Microsoft Sans Serif"/>
        <family val="2"/>
      </rPr>
      <t>G14D25002880001</t>
    </r>
  </si>
  <si>
    <r>
      <rPr>
        <sz val="7.5"/>
        <rFont val="Microsoft Sans Serif"/>
        <family val="2"/>
      </rPr>
      <t>VBRH155008</t>
    </r>
  </si>
  <si>
    <r>
      <rPr>
        <sz val="7.5"/>
        <rFont val="Microsoft Sans Serif"/>
        <family val="2"/>
      </rPr>
      <t>IPSEOA "Mellerio Rosmini"</t>
    </r>
  </si>
  <si>
    <r>
      <rPr>
        <sz val="7.5"/>
        <rFont val="Microsoft Sans Serif"/>
        <family val="2"/>
      </rPr>
      <t>F64D25001330001</t>
    </r>
  </si>
  <si>
    <r>
      <rPr>
        <sz val="7.5"/>
        <rFont val="Microsoft Sans Serif"/>
        <family val="2"/>
      </rPr>
      <t>NOIS006003</t>
    </r>
  </si>
  <si>
    <r>
      <rPr>
        <sz val="7.5"/>
        <rFont val="Microsoft Sans Serif"/>
        <family val="2"/>
      </rPr>
      <t>I. I. S. PIER LUIGI NERVI</t>
    </r>
  </si>
  <si>
    <r>
      <rPr>
        <sz val="7.5"/>
        <rFont val="Microsoft Sans Serif"/>
        <family val="2"/>
      </rPr>
      <t>I14D25001490001</t>
    </r>
  </si>
  <si>
    <r>
      <rPr>
        <sz val="7.5"/>
        <rFont val="Microsoft Sans Serif"/>
        <family val="2"/>
      </rPr>
      <t>CNRH02000B</t>
    </r>
  </si>
  <si>
    <r>
      <rPr>
        <sz val="7.5"/>
        <rFont val="Microsoft Sans Serif"/>
        <family val="2"/>
      </rPr>
      <t>BRA - VELSO MUCCI</t>
    </r>
  </si>
  <si>
    <r>
      <rPr>
        <sz val="7.5"/>
        <rFont val="Microsoft Sans Serif"/>
        <family val="2"/>
      </rPr>
      <t>C74D25001620001</t>
    </r>
  </si>
  <si>
    <r>
      <rPr>
        <sz val="7.5"/>
        <rFont val="Microsoft Sans Serif"/>
        <family val="2"/>
      </rPr>
      <t>VCIS01900Q</t>
    </r>
  </si>
  <si>
    <r>
      <rPr>
        <sz val="7.5"/>
        <rFont val="Microsoft Sans Serif"/>
        <family val="2"/>
      </rPr>
      <t>I.I.S. FRANCIS LOMBARDI</t>
    </r>
  </si>
  <si>
    <r>
      <rPr>
        <sz val="7.5"/>
        <rFont val="Microsoft Sans Serif"/>
        <family val="2"/>
      </rPr>
      <t>C64D25001580001</t>
    </r>
  </si>
  <si>
    <r>
      <rPr>
        <sz val="7.5"/>
        <rFont val="Microsoft Sans Serif"/>
        <family val="2"/>
      </rPr>
      <t>TOIS01300N</t>
    </r>
  </si>
  <si>
    <r>
      <rPr>
        <sz val="7.5"/>
        <rFont val="Microsoft Sans Serif"/>
        <family val="2"/>
      </rPr>
      <t>BODONI - PARAVIA</t>
    </r>
  </si>
  <si>
    <r>
      <rPr>
        <sz val="7.5"/>
        <rFont val="Microsoft Sans Serif"/>
        <family val="2"/>
      </rPr>
      <t>B14D25001640001</t>
    </r>
  </si>
  <si>
    <r>
      <rPr>
        <sz val="7.5"/>
        <rFont val="Microsoft Sans Serif"/>
        <family val="2"/>
      </rPr>
      <t>TOIS00600E</t>
    </r>
  </si>
  <si>
    <r>
      <rPr>
        <sz val="7.5"/>
        <rFont val="Microsoft Sans Serif"/>
        <family val="2"/>
      </rPr>
      <t>I.I.S. C. UBERTINI</t>
    </r>
  </si>
  <si>
    <r>
      <rPr>
        <sz val="7.5"/>
        <rFont val="Microsoft Sans Serif"/>
        <family val="2"/>
      </rPr>
      <t>F14D25001540001</t>
    </r>
  </si>
  <si>
    <r>
      <rPr>
        <sz val="7.5"/>
        <rFont val="Microsoft Sans Serif"/>
        <family val="2"/>
      </rPr>
      <t>TOTF14000A</t>
    </r>
  </si>
  <si>
    <r>
      <rPr>
        <sz val="7.5"/>
        <rFont val="Microsoft Sans Serif"/>
        <family val="2"/>
      </rPr>
      <t>C. GRASSI</t>
    </r>
  </si>
  <si>
    <r>
      <rPr>
        <sz val="7.5"/>
        <rFont val="Microsoft Sans Serif"/>
        <family val="2"/>
      </rPr>
      <t>B14D25001670001</t>
    </r>
  </si>
  <si>
    <r>
      <rPr>
        <sz val="7.5"/>
        <rFont val="Microsoft Sans Serif"/>
        <family val="2"/>
      </rPr>
      <t>TOIS04200N</t>
    </r>
  </si>
  <si>
    <r>
      <rPr>
        <sz val="7.5"/>
        <rFont val="Microsoft Sans Serif"/>
        <family val="2"/>
      </rPr>
      <t>I.I.S. G. GIOLITTI</t>
    </r>
  </si>
  <si>
    <r>
      <rPr>
        <sz val="7.5"/>
        <rFont val="Microsoft Sans Serif"/>
        <family val="2"/>
      </rPr>
      <t>F14D25001650001</t>
    </r>
  </si>
  <si>
    <r>
      <rPr>
        <sz val="7.5"/>
        <rFont val="Microsoft Sans Serif"/>
        <family val="2"/>
      </rPr>
      <t>CNIS00400A</t>
    </r>
  </si>
  <si>
    <r>
      <rPr>
        <sz val="7.5"/>
        <rFont val="Microsoft Sans Serif"/>
        <family val="2"/>
      </rPr>
      <t>ALBA - "CILLARIO FERRERO"</t>
    </r>
  </si>
  <si>
    <r>
      <rPr>
        <sz val="7.5"/>
        <rFont val="Microsoft Sans Serif"/>
        <family val="2"/>
      </rPr>
      <t>H54D25006470001</t>
    </r>
  </si>
  <si>
    <r>
      <rPr>
        <sz val="7.5"/>
        <rFont val="Microsoft Sans Serif"/>
        <family val="2"/>
      </rPr>
      <t>CNIS02800V</t>
    </r>
  </si>
  <si>
    <r>
      <rPr>
        <sz val="7.5"/>
        <rFont val="Microsoft Sans Serif"/>
        <family val="2"/>
      </rPr>
      <t>CUNEO - VIRGINIO-DONADIO</t>
    </r>
  </si>
  <si>
    <r>
      <rPr>
        <sz val="7.5"/>
        <rFont val="Microsoft Sans Serif"/>
        <family val="2"/>
      </rPr>
      <t>E84D25002450001</t>
    </r>
  </si>
  <si>
    <r>
      <rPr>
        <sz val="7.5"/>
        <rFont val="Microsoft Sans Serif"/>
        <family val="2"/>
      </rPr>
      <t>ALIS01300R</t>
    </r>
  </si>
  <si>
    <r>
      <rPr>
        <sz val="7.5"/>
        <rFont val="Microsoft Sans Serif"/>
        <family val="2"/>
      </rPr>
      <t>LEARDI</t>
    </r>
  </si>
  <si>
    <r>
      <rPr>
        <sz val="7.5"/>
        <rFont val="Microsoft Sans Serif"/>
        <family val="2"/>
      </rPr>
      <t>B34D25002200001</t>
    </r>
  </si>
  <si>
    <r>
      <rPr>
        <sz val="7.5"/>
        <rFont val="Microsoft Sans Serif"/>
        <family val="2"/>
      </rPr>
      <t>ATTF01000T</t>
    </r>
  </si>
  <si>
    <r>
      <rPr>
        <sz val="7.5"/>
        <rFont val="Microsoft Sans Serif"/>
        <family val="2"/>
      </rPr>
      <t>ALESSANDRO ARTOM</t>
    </r>
  </si>
  <si>
    <r>
      <rPr>
        <sz val="7.5"/>
        <rFont val="Microsoft Sans Serif"/>
        <family val="2"/>
      </rPr>
      <t>E34D25002690001</t>
    </r>
  </si>
  <si>
    <r>
      <rPr>
        <sz val="7.5"/>
        <rFont val="Microsoft Sans Serif"/>
        <family val="2"/>
      </rPr>
      <t>CNIS00300E</t>
    </r>
  </si>
  <si>
    <r>
      <rPr>
        <sz val="7.5"/>
        <rFont val="Microsoft Sans Serif"/>
        <family val="2"/>
      </rPr>
      <t>CUNEO - GRANDIS</t>
    </r>
  </si>
  <si>
    <r>
      <rPr>
        <sz val="7.5"/>
        <rFont val="Microsoft Sans Serif"/>
        <family val="2"/>
      </rPr>
      <t>F24D25001360001</t>
    </r>
  </si>
  <si>
    <r>
      <rPr>
        <sz val="7.5"/>
        <rFont val="Microsoft Sans Serif"/>
        <family val="2"/>
      </rPr>
      <t>TORH010009</t>
    </r>
  </si>
  <si>
    <r>
      <rPr>
        <sz val="7.5"/>
        <rFont val="Microsoft Sans Serif"/>
        <family val="2"/>
      </rPr>
      <t>RH G. COLOMBATTO</t>
    </r>
  </si>
  <si>
    <r>
      <rPr>
        <sz val="7.5"/>
        <rFont val="Microsoft Sans Serif"/>
        <family val="2"/>
      </rPr>
      <t>F14D25001730001</t>
    </r>
  </si>
  <si>
    <r>
      <rPr>
        <sz val="7.5"/>
        <rFont val="Microsoft Sans Serif"/>
        <family val="2"/>
      </rPr>
      <t>BIIS00600L</t>
    </r>
  </si>
  <si>
    <r>
      <rPr>
        <sz val="7.5"/>
        <rFont val="Microsoft Sans Serif"/>
        <family val="2"/>
      </rPr>
      <t>I.I.S." EUGENIO BONA"</t>
    </r>
  </si>
  <si>
    <r>
      <rPr>
        <sz val="7.5"/>
        <rFont val="Microsoft Sans Serif"/>
        <family val="2"/>
      </rPr>
      <t>G44D25003100001</t>
    </r>
  </si>
  <si>
    <r>
      <rPr>
        <sz val="7.5"/>
        <rFont val="Microsoft Sans Serif"/>
        <family val="2"/>
      </rPr>
      <t>NOIS00300G</t>
    </r>
  </si>
  <si>
    <r>
      <rPr>
        <sz val="7.5"/>
        <rFont val="Microsoft Sans Serif"/>
        <family val="2"/>
      </rPr>
      <t>G. BONFANTINI</t>
    </r>
  </si>
  <si>
    <r>
      <rPr>
        <sz val="7.5"/>
        <rFont val="Microsoft Sans Serif"/>
        <family val="2"/>
      </rPr>
      <t>D54D25005040001</t>
    </r>
  </si>
  <si>
    <r>
      <rPr>
        <sz val="7.5"/>
        <rFont val="Microsoft Sans Serif"/>
        <family val="2"/>
      </rPr>
      <t>TOIS06800T</t>
    </r>
  </si>
  <si>
    <r>
      <rPr>
        <sz val="7.5"/>
        <rFont val="Microsoft Sans Serif"/>
        <family val="2"/>
      </rPr>
      <t>RUSSELL - MORO - GUARINI</t>
    </r>
  </si>
  <si>
    <r>
      <rPr>
        <sz val="7.5"/>
        <rFont val="Microsoft Sans Serif"/>
        <family val="2"/>
      </rPr>
      <t>C14D25001950001</t>
    </r>
  </si>
  <si>
    <r>
      <rPr>
        <sz val="7.5"/>
        <rFont val="Microsoft Sans Serif"/>
        <family val="2"/>
      </rPr>
      <t>ATIS00700E</t>
    </r>
  </si>
  <si>
    <r>
      <rPr>
        <sz val="7.5"/>
        <rFont val="Microsoft Sans Serif"/>
        <family val="2"/>
      </rPr>
      <t>A. CASTIGLIANO</t>
    </r>
  </si>
  <si>
    <r>
      <rPr>
        <sz val="7.5"/>
        <rFont val="Microsoft Sans Serif"/>
        <family val="2"/>
      </rPr>
      <t>J34D25001840001</t>
    </r>
  </si>
  <si>
    <r>
      <rPr>
        <sz val="7.5"/>
        <rFont val="Microsoft Sans Serif"/>
        <family val="2"/>
      </rPr>
      <t>VCIS016008</t>
    </r>
  </si>
  <si>
    <r>
      <rPr>
        <sz val="7.5"/>
        <rFont val="Microsoft Sans Serif"/>
        <family val="2"/>
      </rPr>
      <t>I.I.S. VINCENZO LANCIA</t>
    </r>
  </si>
  <si>
    <r>
      <rPr>
        <sz val="7.5"/>
        <rFont val="Microsoft Sans Serif"/>
        <family val="2"/>
      </rPr>
      <t>C84D25001640001</t>
    </r>
  </si>
  <si>
    <r>
      <rPr>
        <sz val="7.5"/>
        <rFont val="Microsoft Sans Serif"/>
        <family val="2"/>
      </rPr>
      <t>TOIS04100T</t>
    </r>
  </si>
  <si>
    <r>
      <rPr>
        <sz val="7.5"/>
        <rFont val="Microsoft Sans Serif"/>
        <family val="2"/>
      </rPr>
      <t>I.I.S. J.C. MAXWELL</t>
    </r>
  </si>
  <si>
    <r>
      <rPr>
        <sz val="7.5"/>
        <rFont val="Microsoft Sans Serif"/>
        <family val="2"/>
      </rPr>
      <t>D14D25002520001</t>
    </r>
  </si>
  <si>
    <r>
      <rPr>
        <sz val="7.5"/>
        <rFont val="Microsoft Sans Serif"/>
        <family val="2"/>
      </rPr>
      <t>TOIS01400D</t>
    </r>
  </si>
  <si>
    <r>
      <rPr>
        <sz val="7.5"/>
        <rFont val="Microsoft Sans Serif"/>
        <family val="2"/>
      </rPr>
      <t>I.I.S. I. PORRO</t>
    </r>
  </si>
  <si>
    <r>
      <rPr>
        <sz val="7.5"/>
        <rFont val="Microsoft Sans Serif"/>
        <family val="2"/>
      </rPr>
      <t>E14D25002930001</t>
    </r>
  </si>
  <si>
    <r>
      <rPr>
        <sz val="7.5"/>
        <rFont val="Microsoft Sans Serif"/>
        <family val="2"/>
      </rPr>
      <t>ATIS003007</t>
    </r>
  </si>
  <si>
    <r>
      <rPr>
        <sz val="7.5"/>
        <rFont val="Microsoft Sans Serif"/>
        <family val="2"/>
      </rPr>
      <t>VITTORIO ALFIERI</t>
    </r>
  </si>
  <si>
    <r>
      <rPr>
        <sz val="7.5"/>
        <rFont val="Microsoft Sans Serif"/>
        <family val="2"/>
      </rPr>
      <t>E34D25002980001</t>
    </r>
  </si>
  <si>
    <r>
      <rPr>
        <sz val="7.5"/>
        <rFont val="Microsoft Sans Serif"/>
        <family val="2"/>
      </rPr>
      <t>ALIS004002</t>
    </r>
  </si>
  <si>
    <r>
      <rPr>
        <sz val="7.5"/>
        <rFont val="Microsoft Sans Serif"/>
        <family val="2"/>
      </rPr>
      <t>BENVENUTO CELLINI</t>
    </r>
  </si>
  <si>
    <r>
      <rPr>
        <sz val="7.5"/>
        <rFont val="Microsoft Sans Serif"/>
        <family val="2"/>
      </rPr>
      <t>B64D25001930001</t>
    </r>
  </si>
  <si>
    <r>
      <rPr>
        <sz val="7.5"/>
        <rFont val="Microsoft Sans Serif"/>
        <family val="2"/>
      </rPr>
      <t>VCIS01300R</t>
    </r>
  </si>
  <si>
    <r>
      <rPr>
        <sz val="7.5"/>
        <rFont val="Microsoft Sans Serif"/>
        <family val="2"/>
      </rPr>
      <t>I.I.S. CAVOUR</t>
    </r>
  </si>
  <si>
    <r>
      <rPr>
        <sz val="7.5"/>
        <rFont val="Microsoft Sans Serif"/>
        <family val="2"/>
      </rPr>
      <t>G64D25002710001</t>
    </r>
  </si>
  <si>
    <r>
      <rPr>
        <sz val="7.5"/>
        <rFont val="Microsoft Sans Serif"/>
        <family val="2"/>
      </rPr>
      <t>TOIS024004</t>
    </r>
  </si>
  <si>
    <r>
      <rPr>
        <sz val="7.5"/>
        <rFont val="Microsoft Sans Serif"/>
        <family val="2"/>
      </rPr>
      <t>I.I.S. G. CENA</t>
    </r>
  </si>
  <si>
    <r>
      <rPr>
        <sz val="7.5"/>
        <rFont val="Microsoft Sans Serif"/>
        <family val="2"/>
      </rPr>
      <t>D74D25002360001</t>
    </r>
  </si>
  <si>
    <r>
      <rPr>
        <sz val="7.5"/>
        <rFont val="Microsoft Sans Serif"/>
        <family val="2"/>
      </rPr>
      <t>CNIS00200P</t>
    </r>
  </si>
  <si>
    <r>
      <rPr>
        <sz val="7.5"/>
        <rFont val="Microsoft Sans Serif"/>
        <family val="2"/>
      </rPr>
      <t xml:space="preserve">SAVIGLIANO - CRAVETTA
</t>
    </r>
    <r>
      <rPr>
        <sz val="7.5"/>
        <rFont val="Microsoft Sans Serif"/>
        <family val="2"/>
      </rPr>
      <t>MARCONI</t>
    </r>
  </si>
  <si>
    <r>
      <rPr>
        <sz val="7.5"/>
        <rFont val="Microsoft Sans Serif"/>
        <family val="2"/>
      </rPr>
      <t>G44D25002800001</t>
    </r>
  </si>
  <si>
    <r>
      <rPr>
        <sz val="7.5"/>
        <rFont val="Microsoft Sans Serif"/>
        <family val="2"/>
      </rPr>
      <t>TOIS06900N</t>
    </r>
  </si>
  <si>
    <r>
      <rPr>
        <sz val="7.5"/>
        <rFont val="Microsoft Sans Serif"/>
        <family val="2"/>
      </rPr>
      <t>G. PLANA</t>
    </r>
  </si>
  <si>
    <r>
      <rPr>
        <sz val="7.5"/>
        <rFont val="Microsoft Sans Serif"/>
        <family val="2"/>
      </rPr>
      <t>H14D25001590001</t>
    </r>
  </si>
  <si>
    <r>
      <rPr>
        <sz val="7.5"/>
        <rFont val="Microsoft Sans Serif"/>
        <family val="2"/>
      </rPr>
      <t>CNIS01600L</t>
    </r>
  </si>
  <si>
    <r>
      <rPr>
        <sz val="7.5"/>
        <rFont val="Microsoft Sans Serif"/>
        <family val="2"/>
      </rPr>
      <t>BRA - "E. GUALA"</t>
    </r>
  </si>
  <si>
    <r>
      <rPr>
        <sz val="7.5"/>
        <rFont val="Microsoft Sans Serif"/>
        <family val="2"/>
      </rPr>
      <t>J74D25001430001</t>
    </r>
  </si>
  <si>
    <r>
      <rPr>
        <sz val="7.5"/>
        <rFont val="Microsoft Sans Serif"/>
        <family val="2"/>
      </rPr>
      <t>TOIS017001</t>
    </r>
  </si>
  <si>
    <r>
      <rPr>
        <sz val="7.5"/>
        <rFont val="Microsoft Sans Serif"/>
        <family val="2"/>
      </rPr>
      <t>I.I.S. E. FERRARI</t>
    </r>
  </si>
  <si>
    <r>
      <rPr>
        <sz val="7.5"/>
        <rFont val="Microsoft Sans Serif"/>
        <family val="2"/>
      </rPr>
      <t>E84D25002400001</t>
    </r>
  </si>
  <si>
    <r>
      <rPr>
        <sz val="7.5"/>
        <rFont val="Microsoft Sans Serif"/>
        <family val="2"/>
      </rPr>
      <t>TOIS061003</t>
    </r>
  </si>
  <si>
    <r>
      <rPr>
        <sz val="7.5"/>
        <rFont val="Microsoft Sans Serif"/>
        <family val="2"/>
      </rPr>
      <t>I.I.S. G. PEANO</t>
    </r>
  </si>
  <si>
    <r>
      <rPr>
        <sz val="7.5"/>
        <rFont val="Microsoft Sans Serif"/>
        <family val="2"/>
      </rPr>
      <t>B14D25001870001</t>
    </r>
  </si>
  <si>
    <r>
      <rPr>
        <sz val="7.5"/>
        <rFont val="Microsoft Sans Serif"/>
        <family val="2"/>
      </rPr>
      <t>CNIS02900P</t>
    </r>
  </si>
  <si>
    <r>
      <rPr>
        <sz val="7.5"/>
        <rFont val="Microsoft Sans Serif"/>
        <family val="2"/>
      </rPr>
      <t xml:space="preserve">MONDOVI' - CIGNA-BARUFFI-
</t>
    </r>
    <r>
      <rPr>
        <sz val="7.5"/>
        <rFont val="Microsoft Sans Serif"/>
        <family val="2"/>
      </rPr>
      <t>GARELLI</t>
    </r>
  </si>
  <si>
    <r>
      <rPr>
        <sz val="7.5"/>
        <rFont val="Microsoft Sans Serif"/>
        <family val="2"/>
      </rPr>
      <t>J94D25001130001</t>
    </r>
  </si>
  <si>
    <r>
      <rPr>
        <sz val="7.5"/>
        <rFont val="Microsoft Sans Serif"/>
        <family val="2"/>
      </rPr>
      <t>CNIS014001</t>
    </r>
  </si>
  <si>
    <r>
      <rPr>
        <sz val="7.5"/>
        <rFont val="Microsoft Sans Serif"/>
        <family val="2"/>
      </rPr>
      <t>SALUZZO - "C. DENINA"</t>
    </r>
  </si>
  <si>
    <r>
      <rPr>
        <sz val="7.5"/>
        <rFont val="Microsoft Sans Serif"/>
        <family val="2"/>
      </rPr>
      <t>B34D25001910001</t>
    </r>
  </si>
  <si>
    <r>
      <rPr>
        <sz val="7.5"/>
        <rFont val="Microsoft Sans Serif"/>
        <family val="2"/>
      </rPr>
      <t>CNIS01100D</t>
    </r>
  </si>
  <si>
    <r>
      <rPr>
        <sz val="7.5"/>
        <rFont val="Microsoft Sans Serif"/>
        <family val="2"/>
      </rPr>
      <t>CEVA - "G. BARUFFI"</t>
    </r>
  </si>
  <si>
    <r>
      <rPr>
        <sz val="7.5"/>
        <rFont val="Microsoft Sans Serif"/>
        <family val="2"/>
      </rPr>
      <t>F84D25002020001</t>
    </r>
  </si>
  <si>
    <r>
      <rPr>
        <sz val="7.5"/>
        <rFont val="Microsoft Sans Serif"/>
        <family val="2"/>
      </rPr>
      <t>TOTF10000X</t>
    </r>
  </si>
  <si>
    <r>
      <rPr>
        <sz val="7.5"/>
        <rFont val="Microsoft Sans Serif"/>
        <family val="2"/>
      </rPr>
      <t>E. MAJORANA</t>
    </r>
  </si>
  <si>
    <r>
      <rPr>
        <sz val="7.5"/>
        <rFont val="Microsoft Sans Serif"/>
        <family val="2"/>
      </rPr>
      <t>C24D25001210001</t>
    </r>
  </si>
  <si>
    <r>
      <rPr>
        <sz val="7.5"/>
        <rFont val="Microsoft Sans Serif"/>
        <family val="2"/>
      </rPr>
      <t>TOIS01200T</t>
    </r>
  </si>
  <si>
    <r>
      <rPr>
        <sz val="7.5"/>
        <rFont val="Microsoft Sans Serif"/>
        <family val="2"/>
      </rPr>
      <t>I.I.S. OLIVETTI</t>
    </r>
  </si>
  <si>
    <r>
      <rPr>
        <sz val="7.5"/>
        <rFont val="Microsoft Sans Serif"/>
        <family val="2"/>
      </rPr>
      <t>H74D25001680001</t>
    </r>
  </si>
  <si>
    <r>
      <rPr>
        <sz val="7.5"/>
        <rFont val="Microsoft Sans Serif"/>
        <family val="2"/>
      </rPr>
      <t>CNIS019004</t>
    </r>
  </si>
  <si>
    <r>
      <rPr>
        <sz val="7.5"/>
        <rFont val="Microsoft Sans Serif"/>
        <family val="2"/>
      </rPr>
      <t>ALBA - "L. EINAUDI"</t>
    </r>
  </si>
  <si>
    <r>
      <rPr>
        <sz val="7.5"/>
        <rFont val="Microsoft Sans Serif"/>
        <family val="2"/>
      </rPr>
      <t>E84D25002850001</t>
    </r>
  </si>
  <si>
    <r>
      <rPr>
        <sz val="7.5"/>
        <rFont val="Microsoft Sans Serif"/>
        <family val="2"/>
      </rPr>
      <t>VBIS00300G</t>
    </r>
  </si>
  <si>
    <r>
      <rPr>
        <sz val="7.5"/>
        <rFont val="Microsoft Sans Serif"/>
        <family val="2"/>
      </rPr>
      <t>IS "MARCONI-GALLETTI-EINAUDI"</t>
    </r>
  </si>
  <si>
    <r>
      <rPr>
        <sz val="7.5"/>
        <rFont val="Microsoft Sans Serif"/>
        <family val="2"/>
      </rPr>
      <t>I64D25001380001</t>
    </r>
  </si>
  <si>
    <r>
      <rPr>
        <sz val="7.5"/>
        <rFont val="Microsoft Sans Serif"/>
        <family val="2"/>
      </rPr>
      <t>TOIS016005</t>
    </r>
  </si>
  <si>
    <r>
      <rPr>
        <sz val="7.5"/>
        <rFont val="Microsoft Sans Serif"/>
        <family val="2"/>
      </rPr>
      <t>I.I.S. AMALDI - SRAFFA</t>
    </r>
  </si>
  <si>
    <r>
      <rPr>
        <sz val="7.5"/>
        <rFont val="Microsoft Sans Serif"/>
        <family val="2"/>
      </rPr>
      <t>C84D25001750001</t>
    </r>
  </si>
  <si>
    <r>
      <rPr>
        <sz val="7.5"/>
        <rFont val="Microsoft Sans Serif"/>
        <family val="2"/>
      </rPr>
      <t>BITF01000Q</t>
    </r>
  </si>
  <si>
    <r>
      <rPr>
        <sz val="7.5"/>
        <rFont val="Microsoft Sans Serif"/>
        <family val="2"/>
      </rPr>
      <t>Q. SELLA - ITI</t>
    </r>
  </si>
  <si>
    <r>
      <rPr>
        <sz val="7.5"/>
        <rFont val="Microsoft Sans Serif"/>
        <family val="2"/>
      </rPr>
      <t>B44D25001970001</t>
    </r>
  </si>
  <si>
    <r>
      <rPr>
        <sz val="7.5"/>
        <rFont val="Microsoft Sans Serif"/>
        <family val="2"/>
      </rPr>
      <t>NOTF03000B</t>
    </r>
  </si>
  <si>
    <r>
      <rPr>
        <sz val="7.5"/>
        <rFont val="Microsoft Sans Serif"/>
        <family val="2"/>
      </rPr>
      <t>ITI OMAR - NOVARA</t>
    </r>
  </si>
  <si>
    <r>
      <rPr>
        <sz val="7.5"/>
        <rFont val="Microsoft Sans Serif"/>
        <family val="2"/>
      </rPr>
      <t>I44D25001580001</t>
    </r>
  </si>
  <si>
    <r>
      <rPr>
        <sz val="7.5"/>
        <rFont val="Microsoft Sans Serif"/>
        <family val="2"/>
      </rPr>
      <t>ALIS008009</t>
    </r>
  </si>
  <si>
    <r>
      <rPr>
        <sz val="7.5"/>
        <rFont val="Microsoft Sans Serif"/>
        <family val="2"/>
      </rPr>
      <t>E34D25002630001</t>
    </r>
  </si>
  <si>
    <r>
      <rPr>
        <sz val="7.5"/>
        <rFont val="Microsoft Sans Serif"/>
        <family val="2"/>
      </rPr>
      <t>TOIS044009</t>
    </r>
  </si>
  <si>
    <r>
      <rPr>
        <sz val="7.5"/>
        <rFont val="Microsoft Sans Serif"/>
        <family val="2"/>
      </rPr>
      <t>PREVER</t>
    </r>
  </si>
  <si>
    <r>
      <rPr>
        <sz val="7.5"/>
        <rFont val="Microsoft Sans Serif"/>
        <family val="2"/>
      </rPr>
      <t>C14D25002010001</t>
    </r>
  </si>
  <si>
    <r>
      <rPr>
        <sz val="7.5"/>
        <rFont val="Microsoft Sans Serif"/>
        <family val="2"/>
      </rPr>
      <t>TOIS03600A</t>
    </r>
  </si>
  <si>
    <r>
      <rPr>
        <sz val="7.5"/>
        <rFont val="Microsoft Sans Serif"/>
        <family val="2"/>
      </rPr>
      <t>I.I.S. E. DA ROTTERDAM</t>
    </r>
  </si>
  <si>
    <r>
      <rPr>
        <sz val="7.5"/>
        <rFont val="Microsoft Sans Serif"/>
        <family val="2"/>
      </rPr>
      <t>D14D25002510001</t>
    </r>
  </si>
  <si>
    <r>
      <rPr>
        <sz val="7.5"/>
        <rFont val="Microsoft Sans Serif"/>
        <family val="2"/>
      </rPr>
      <t>TOTF01500R</t>
    </r>
  </si>
  <si>
    <r>
      <rPr>
        <sz val="7.5"/>
        <rFont val="Microsoft Sans Serif"/>
        <family val="2"/>
      </rPr>
      <t>AGNELLI EDOARDO</t>
    </r>
  </si>
  <si>
    <r>
      <rPr>
        <sz val="7.5"/>
        <rFont val="Microsoft Sans Serif"/>
        <family val="2"/>
      </rPr>
      <t>G14D25002310001</t>
    </r>
  </si>
  <si>
    <r>
      <rPr>
        <sz val="7.5"/>
        <rFont val="Microsoft Sans Serif"/>
        <family val="2"/>
      </rPr>
      <t>CNTD04000P</t>
    </r>
  </si>
  <si>
    <r>
      <rPr>
        <sz val="7.5"/>
        <rFont val="Microsoft Sans Serif"/>
        <family val="2"/>
      </rPr>
      <t>CUNEO - "F. A. BONELLI"</t>
    </r>
  </si>
  <si>
    <r>
      <rPr>
        <sz val="7.5"/>
        <rFont val="Microsoft Sans Serif"/>
        <family val="2"/>
      </rPr>
      <t>I24D25001730001</t>
    </r>
  </si>
  <si>
    <r>
      <rPr>
        <sz val="7.5"/>
        <rFont val="Microsoft Sans Serif"/>
        <family val="2"/>
      </rPr>
      <t>TOIS066006</t>
    </r>
  </si>
  <si>
    <r>
      <rPr>
        <sz val="7.5"/>
        <rFont val="Microsoft Sans Serif"/>
        <family val="2"/>
      </rPr>
      <t xml:space="preserve">A. GOBETTI MARCHESINI -
</t>
    </r>
    <r>
      <rPr>
        <sz val="7.5"/>
        <rFont val="Microsoft Sans Serif"/>
        <family val="2"/>
      </rPr>
      <t>CASALE - ARDUINO</t>
    </r>
  </si>
  <si>
    <r>
      <rPr>
        <sz val="7.5"/>
        <rFont val="Microsoft Sans Serif"/>
        <family val="2"/>
      </rPr>
      <t>H14D25001350001</t>
    </r>
  </si>
  <si>
    <r>
      <rPr>
        <sz val="7.5"/>
        <rFont val="Microsoft Sans Serif"/>
        <family val="2"/>
      </rPr>
      <t>TOIS059003</t>
    </r>
  </si>
  <si>
    <r>
      <rPr>
        <sz val="7.5"/>
        <rFont val="Microsoft Sans Serif"/>
        <family val="2"/>
      </rPr>
      <t>I.I.S. G. NATTA</t>
    </r>
  </si>
  <si>
    <r>
      <rPr>
        <sz val="7.5"/>
        <rFont val="Microsoft Sans Serif"/>
        <family val="2"/>
      </rPr>
      <t>B24D25001800001</t>
    </r>
  </si>
  <si>
    <r>
      <rPr>
        <sz val="7.5"/>
        <rFont val="Microsoft Sans Serif"/>
        <family val="2"/>
      </rPr>
      <t>ATIS00600P</t>
    </r>
  </si>
  <si>
    <r>
      <rPr>
        <sz val="7.5"/>
        <rFont val="Microsoft Sans Serif"/>
        <family val="2"/>
      </rPr>
      <t>G. A. GIOBERT</t>
    </r>
  </si>
  <si>
    <r>
      <rPr>
        <sz val="7.5"/>
        <rFont val="Microsoft Sans Serif"/>
        <family val="2"/>
      </rPr>
      <t>H34D25001450001</t>
    </r>
  </si>
  <si>
    <r>
      <rPr>
        <sz val="7.5"/>
        <rFont val="Microsoft Sans Serif"/>
        <family val="2"/>
      </rPr>
      <t>NOTF040002</t>
    </r>
  </si>
  <si>
    <r>
      <rPr>
        <sz val="7.5"/>
        <rFont val="Microsoft Sans Serif"/>
        <family val="2"/>
      </rPr>
      <t>"G.FAUSER"</t>
    </r>
  </si>
  <si>
    <r>
      <rPr>
        <sz val="7.5"/>
        <rFont val="Microsoft Sans Serif"/>
        <family val="2"/>
      </rPr>
      <t>F14D25001830001</t>
    </r>
  </si>
  <si>
    <r>
      <rPr>
        <sz val="7.5"/>
        <rFont val="Microsoft Sans Serif"/>
        <family val="2"/>
      </rPr>
      <t>TOIS05100C</t>
    </r>
  </si>
  <si>
    <r>
      <rPr>
        <sz val="7.5"/>
        <rFont val="Microsoft Sans Serif"/>
        <family val="2"/>
      </rPr>
      <t>I.I.S. A. AVOGADRO</t>
    </r>
  </si>
  <si>
    <r>
      <rPr>
        <sz val="7.5"/>
        <rFont val="Microsoft Sans Serif"/>
        <family val="2"/>
      </rPr>
      <t>F14D25001570001</t>
    </r>
  </si>
  <si>
    <r>
      <rPr>
        <sz val="7.5"/>
        <rFont val="Microsoft Sans Serif"/>
        <family val="2"/>
      </rPr>
      <t>VBIC805003</t>
    </r>
  </si>
  <si>
    <r>
      <rPr>
        <sz val="7.5"/>
        <rFont val="Microsoft Sans Serif"/>
        <family val="2"/>
      </rPr>
      <t>IC "INNOCENZO IX"</t>
    </r>
  </si>
  <si>
    <r>
      <rPr>
        <sz val="7.5"/>
        <rFont val="Microsoft Sans Serif"/>
        <family val="2"/>
      </rPr>
      <t>I24D25001630001</t>
    </r>
  </si>
  <si>
    <r>
      <rPr>
        <sz val="7.5"/>
        <rFont val="Microsoft Sans Serif"/>
        <family val="2"/>
      </rPr>
      <t>TOIS037006</t>
    </r>
  </si>
  <si>
    <r>
      <rPr>
        <sz val="7.5"/>
        <rFont val="Microsoft Sans Serif"/>
        <family val="2"/>
      </rPr>
      <t>I.I.S. SELLA AALTO LAGRANGE</t>
    </r>
  </si>
  <si>
    <r>
      <rPr>
        <sz val="7.5"/>
        <rFont val="Microsoft Sans Serif"/>
        <family val="2"/>
      </rPr>
      <t>B14D25001910001</t>
    </r>
  </si>
  <si>
    <r>
      <rPr>
        <sz val="7.5"/>
        <rFont val="Microsoft Sans Serif"/>
        <family val="2"/>
      </rPr>
      <t>TOIS02800B</t>
    </r>
  </si>
  <si>
    <r>
      <rPr>
        <sz val="7.5"/>
        <rFont val="Microsoft Sans Serif"/>
        <family val="2"/>
      </rPr>
      <t>I.I.S. B. VITTONE</t>
    </r>
  </si>
  <si>
    <r>
      <rPr>
        <sz val="7.5"/>
        <rFont val="Microsoft Sans Serif"/>
        <family val="2"/>
      </rPr>
      <t>C54D25006420001</t>
    </r>
  </si>
  <si>
    <r>
      <rPr>
        <sz val="7.5"/>
        <rFont val="Microsoft Sans Serif"/>
        <family val="2"/>
      </rPr>
      <t>TOIS06400E</t>
    </r>
  </si>
  <si>
    <r>
      <rPr>
        <sz val="7.5"/>
        <rFont val="Microsoft Sans Serif"/>
        <family val="2"/>
      </rPr>
      <t>IIS COPERNICO-LUXEMBURG</t>
    </r>
  </si>
  <si>
    <r>
      <rPr>
        <sz val="7.5"/>
        <rFont val="Microsoft Sans Serif"/>
        <family val="2"/>
      </rPr>
      <t>I14D25001260001</t>
    </r>
  </si>
  <si>
    <r>
      <rPr>
        <sz val="7.5"/>
        <rFont val="Microsoft Sans Serif"/>
        <family val="2"/>
      </rPr>
      <t>ALIS003006</t>
    </r>
  </si>
  <si>
    <r>
      <rPr>
        <sz val="7.5"/>
        <rFont val="Microsoft Sans Serif"/>
        <family val="2"/>
      </rPr>
      <t>"RITA LEVI MONTALCINI"</t>
    </r>
  </si>
  <si>
    <r>
      <rPr>
        <sz val="7.5"/>
        <rFont val="Microsoft Sans Serif"/>
        <family val="2"/>
      </rPr>
      <t>C14D25002160001</t>
    </r>
  </si>
  <si>
    <r>
      <rPr>
        <sz val="7.5"/>
        <rFont val="Microsoft Sans Serif"/>
        <family val="2"/>
      </rPr>
      <t>TOTF04000D</t>
    </r>
  </si>
  <si>
    <r>
      <rPr>
        <sz val="7.5"/>
        <rFont val="Microsoft Sans Serif"/>
        <family val="2"/>
      </rPr>
      <t>G.B.PININFARINA</t>
    </r>
  </si>
  <si>
    <r>
      <rPr>
        <sz val="7.5"/>
        <rFont val="Microsoft Sans Serif"/>
        <family val="2"/>
      </rPr>
      <t>C24D25001280001</t>
    </r>
  </si>
  <si>
    <r>
      <rPr>
        <sz val="7.5"/>
        <rFont val="Microsoft Sans Serif"/>
        <family val="2"/>
      </rPr>
      <t>TOIS008006</t>
    </r>
  </si>
  <si>
    <r>
      <rPr>
        <sz val="7.5"/>
        <rFont val="Microsoft Sans Serif"/>
        <family val="2"/>
      </rPr>
      <t>I.I.S. BALDESSANO-ROCCATI</t>
    </r>
  </si>
  <si>
    <r>
      <rPr>
        <sz val="7.5"/>
        <rFont val="Microsoft Sans Serif"/>
        <family val="2"/>
      </rPr>
      <t>E44D25002240001</t>
    </r>
  </si>
  <si>
    <r>
      <rPr>
        <sz val="7.5"/>
        <rFont val="Microsoft Sans Serif"/>
        <family val="2"/>
      </rPr>
      <t>TOIS04300D</t>
    </r>
  </si>
  <si>
    <r>
      <rPr>
        <sz val="7.5"/>
        <rFont val="Microsoft Sans Serif"/>
        <family val="2"/>
      </rPr>
      <t>I.I.S. PRIMO LEVI</t>
    </r>
  </si>
  <si>
    <r>
      <rPr>
        <sz val="7.5"/>
        <rFont val="Microsoft Sans Serif"/>
        <family val="2"/>
      </rPr>
      <t>B14D25002090001</t>
    </r>
  </si>
  <si>
    <r>
      <rPr>
        <sz val="7.5"/>
        <rFont val="Microsoft Sans Serif"/>
        <family val="2"/>
      </rPr>
      <t>TOIS00400V</t>
    </r>
  </si>
  <si>
    <r>
      <rPr>
        <sz val="7.5"/>
        <rFont val="Microsoft Sans Serif"/>
        <family val="2"/>
      </rPr>
      <t>I.I.S. A. MORO</t>
    </r>
  </si>
  <si>
    <r>
      <rPr>
        <sz val="7.5"/>
        <rFont val="Microsoft Sans Serif"/>
        <family val="2"/>
      </rPr>
      <t>I94D25001500001</t>
    </r>
  </si>
  <si>
    <r>
      <rPr>
        <sz val="7.5"/>
        <rFont val="Microsoft Sans Serif"/>
        <family val="2"/>
      </rPr>
      <t>TOIS03300V</t>
    </r>
  </si>
  <si>
    <r>
      <rPr>
        <sz val="7.5"/>
        <rFont val="Microsoft Sans Serif"/>
        <family val="2"/>
      </rPr>
      <t>NORBERTO BOBBIO</t>
    </r>
  </si>
  <si>
    <r>
      <rPr>
        <sz val="7.5"/>
        <rFont val="Microsoft Sans Serif"/>
        <family val="2"/>
      </rPr>
      <t>I34D25001870001</t>
    </r>
  </si>
  <si>
    <r>
      <rPr>
        <sz val="7.5"/>
        <rFont val="Microsoft Sans Serif"/>
        <family val="2"/>
      </rPr>
      <t>TOIS038002</t>
    </r>
  </si>
  <si>
    <r>
      <rPr>
        <sz val="7.5"/>
        <rFont val="Microsoft Sans Serif"/>
        <family val="2"/>
      </rPr>
      <t>I.I.S. MICHELE BUNIVA</t>
    </r>
  </si>
  <si>
    <r>
      <rPr>
        <sz val="7.5"/>
        <rFont val="Microsoft Sans Serif"/>
        <family val="2"/>
      </rPr>
      <t>D14D25002990001</t>
    </r>
  </si>
  <si>
    <r>
      <rPr>
        <sz val="7.5"/>
        <rFont val="Microsoft Sans Serif"/>
        <family val="2"/>
      </rPr>
      <t>TOIS02700G</t>
    </r>
  </si>
  <si>
    <r>
      <rPr>
        <sz val="7.5"/>
        <rFont val="Microsoft Sans Serif"/>
        <family val="2"/>
      </rPr>
      <t>I.I.S. EUROPA UNITA</t>
    </r>
  </si>
  <si>
    <r>
      <rPr>
        <sz val="7.5"/>
        <rFont val="Microsoft Sans Serif"/>
        <family val="2"/>
      </rPr>
      <t>G94D25001900001</t>
    </r>
  </si>
  <si>
    <r>
      <rPr>
        <sz val="7.5"/>
        <rFont val="Microsoft Sans Serif"/>
        <family val="2"/>
      </rPr>
      <t>CNIS02400G</t>
    </r>
  </si>
  <si>
    <r>
      <rPr>
        <sz val="7.5"/>
        <rFont val="Microsoft Sans Serif"/>
        <family val="2"/>
      </rPr>
      <t>CUNEO - BIANCHI-VIRGINIO</t>
    </r>
  </si>
  <si>
    <r>
      <rPr>
        <sz val="7.5"/>
        <rFont val="Microsoft Sans Serif"/>
        <family val="2"/>
      </rPr>
      <t>H24D25001640001</t>
    </r>
  </si>
  <si>
    <r>
      <rPr>
        <sz val="7.5"/>
        <rFont val="Microsoft Sans Serif"/>
        <family val="2"/>
      </rPr>
      <t>ALTF01000R</t>
    </r>
  </si>
  <si>
    <r>
      <rPr>
        <sz val="7.5"/>
        <rFont val="Microsoft Sans Serif"/>
        <family val="2"/>
      </rPr>
      <t>E34D25002550001</t>
    </r>
  </si>
  <si>
    <r>
      <rPr>
        <sz val="7.5"/>
        <rFont val="Microsoft Sans Serif"/>
        <family val="2"/>
      </rPr>
      <t>ALTF080003</t>
    </r>
  </si>
  <si>
    <r>
      <rPr>
        <sz val="7.5"/>
        <rFont val="Microsoft Sans Serif"/>
        <family val="2"/>
      </rPr>
      <t>ASCANIO SOBRERO</t>
    </r>
  </si>
  <si>
    <r>
      <rPr>
        <sz val="7.5"/>
        <rFont val="Microsoft Sans Serif"/>
        <family val="2"/>
      </rPr>
      <t>D34D25003960001</t>
    </r>
  </si>
  <si>
    <r>
      <rPr>
        <sz val="7.5"/>
        <rFont val="Microsoft Sans Serif"/>
        <family val="2"/>
      </rPr>
      <t>CNIS012009</t>
    </r>
  </si>
  <si>
    <r>
      <rPr>
        <sz val="7.5"/>
        <rFont val="Microsoft Sans Serif"/>
        <family val="2"/>
      </rPr>
      <t>ALBA - UMBERTO I</t>
    </r>
  </si>
  <si>
    <r>
      <rPr>
        <sz val="7.5"/>
        <rFont val="Microsoft Sans Serif"/>
        <family val="2"/>
      </rPr>
      <t>F84D25002260001</t>
    </r>
  </si>
  <si>
    <r>
      <rPr>
        <sz val="7.5"/>
        <rFont val="Microsoft Sans Serif"/>
        <family val="2"/>
      </rPr>
      <t>TOIS067002</t>
    </r>
  </si>
  <si>
    <r>
      <rPr>
        <sz val="7.5"/>
        <rFont val="Microsoft Sans Serif"/>
        <family val="2"/>
      </rPr>
      <t>I.I.S. CURIE - LEVI</t>
    </r>
  </si>
  <si>
    <r>
      <rPr>
        <sz val="7.5"/>
        <rFont val="Microsoft Sans Serif"/>
        <family val="2"/>
      </rPr>
      <t>J84D25001820001</t>
    </r>
  </si>
  <si>
    <r>
      <rPr>
        <sz val="7.5"/>
        <rFont val="Microsoft Sans Serif"/>
        <family val="2"/>
      </rPr>
      <t>ALIS00700D</t>
    </r>
  </si>
  <si>
    <r>
      <rPr>
        <sz val="7.5"/>
        <rFont val="Microsoft Sans Serif"/>
        <family val="2"/>
      </rPr>
      <t>CARLO BARLETTI</t>
    </r>
  </si>
  <si>
    <r>
      <rPr>
        <sz val="7.5"/>
        <rFont val="Microsoft Sans Serif"/>
        <family val="2"/>
      </rPr>
      <t>B44D25001800001</t>
    </r>
  </si>
  <si>
    <r>
      <rPr>
        <sz val="7.5"/>
        <rFont val="Microsoft Sans Serif"/>
        <family val="2"/>
      </rPr>
      <t>ATIS00200B</t>
    </r>
  </si>
  <si>
    <r>
      <rPr>
        <sz val="7.5"/>
        <rFont val="Microsoft Sans Serif"/>
        <family val="2"/>
      </rPr>
      <t>N. PELLATI</t>
    </r>
  </si>
  <si>
    <r>
      <rPr>
        <sz val="7.5"/>
        <rFont val="Microsoft Sans Serif"/>
        <family val="2"/>
      </rPr>
      <t>F64D25001540001</t>
    </r>
  </si>
  <si>
    <r>
      <rPr>
        <sz val="7.5"/>
        <rFont val="Microsoft Sans Serif"/>
        <family val="2"/>
      </rPr>
      <t>TOTD090008</t>
    </r>
  </si>
  <si>
    <r>
      <rPr>
        <sz val="7.5"/>
        <rFont val="Microsoft Sans Serif"/>
        <family val="2"/>
      </rPr>
      <t>ITC G. SOMMEILLER</t>
    </r>
  </si>
  <si>
    <r>
      <rPr>
        <sz val="7.5"/>
        <rFont val="Microsoft Sans Serif"/>
        <family val="2"/>
      </rPr>
      <t>E14D25003200001</t>
    </r>
  </si>
  <si>
    <r>
      <rPr>
        <sz val="7.5"/>
        <rFont val="Microsoft Sans Serif"/>
        <family val="2"/>
      </rPr>
      <t>VBIS00700V</t>
    </r>
  </si>
  <si>
    <r>
      <rPr>
        <sz val="7.5"/>
        <rFont val="Microsoft Sans Serif"/>
        <family val="2"/>
      </rPr>
      <t>IS "L. COBIANCHI"</t>
    </r>
  </si>
  <si>
    <r>
      <rPr>
        <sz val="7.5"/>
        <rFont val="Microsoft Sans Serif"/>
        <family val="2"/>
      </rPr>
      <t>G54D25006860001</t>
    </r>
  </si>
  <si>
    <r>
      <rPr>
        <sz val="7.5"/>
        <rFont val="Microsoft Sans Serif"/>
        <family val="2"/>
      </rPr>
      <t>CNTF010005</t>
    </r>
  </si>
  <si>
    <r>
      <rPr>
        <sz val="7.5"/>
        <rFont val="Microsoft Sans Serif"/>
        <family val="2"/>
      </rPr>
      <t>CUNEO "MARIO DELPOZZO"</t>
    </r>
  </si>
  <si>
    <r>
      <rPr>
        <sz val="7.5"/>
        <rFont val="Microsoft Sans Serif"/>
        <family val="2"/>
      </rPr>
      <t>H24D25001580001</t>
    </r>
  </si>
  <si>
    <r>
      <rPr>
        <sz val="7.5"/>
        <rFont val="Microsoft Sans Serif"/>
        <family val="2"/>
      </rPr>
      <t>TOTA015004</t>
    </r>
  </si>
  <si>
    <r>
      <rPr>
        <sz val="7.5"/>
        <rFont val="Microsoft Sans Serif"/>
        <family val="2"/>
      </rPr>
      <t>DON BOSCO</t>
    </r>
  </si>
  <si>
    <r>
      <rPr>
        <sz val="7.5"/>
        <rFont val="Microsoft Sans Serif"/>
        <family val="2"/>
      </rPr>
      <t>G94D25002320001</t>
    </r>
  </si>
  <si>
    <r>
      <rPr>
        <sz val="7.5"/>
        <rFont val="Microsoft Sans Serif"/>
        <family val="2"/>
      </rPr>
      <t>VCIS02100Q</t>
    </r>
  </si>
  <si>
    <r>
      <rPr>
        <sz val="7.5"/>
        <rFont val="Microsoft Sans Serif"/>
        <family val="2"/>
      </rPr>
      <t>I.I.S. AMEDEO AVOGADRO</t>
    </r>
  </si>
  <si>
    <r>
      <rPr>
        <sz val="7.5"/>
        <rFont val="Microsoft Sans Serif"/>
        <family val="2"/>
      </rPr>
      <t>H64D25001420001</t>
    </r>
  </si>
  <si>
    <r>
      <rPr>
        <sz val="7.5"/>
        <rFont val="Microsoft Sans Serif"/>
        <family val="2"/>
      </rPr>
      <t>CNIS02200X</t>
    </r>
  </si>
  <si>
    <r>
      <rPr>
        <sz val="7.5"/>
        <rFont val="Microsoft Sans Serif"/>
        <family val="2"/>
      </rPr>
      <t>SAVIGLIANO -  "ARIMONDI-EULA"</t>
    </r>
  </si>
  <si>
    <r>
      <rPr>
        <sz val="7.5"/>
        <rFont val="Microsoft Sans Serif"/>
        <family val="2"/>
      </rPr>
      <t>B44D25002330001</t>
    </r>
  </si>
  <si>
    <r>
      <rPr>
        <sz val="7.5"/>
        <rFont val="Microsoft Sans Serif"/>
        <family val="2"/>
      </rPr>
      <t>VCIS017004</t>
    </r>
  </si>
  <si>
    <r>
      <rPr>
        <sz val="7.5"/>
        <rFont val="Microsoft Sans Serif"/>
        <family val="2"/>
      </rPr>
      <t>I.I.S. G. FERRARI</t>
    </r>
  </si>
  <si>
    <r>
      <rPr>
        <sz val="7.5"/>
        <rFont val="Microsoft Sans Serif"/>
        <family val="2"/>
      </rPr>
      <t>D84D25001990001</t>
    </r>
  </si>
  <si>
    <r>
      <rPr>
        <sz val="7.5"/>
        <rFont val="Microsoft Sans Serif"/>
        <family val="2"/>
      </rPr>
      <t>TOIS04900C</t>
    </r>
  </si>
  <si>
    <r>
      <rPr>
        <sz val="7.5"/>
        <rFont val="Microsoft Sans Serif"/>
        <family val="2"/>
      </rPr>
      <t>FERMI-GALILEI</t>
    </r>
  </si>
  <si>
    <r>
      <rPr>
        <sz val="7.5"/>
        <rFont val="Microsoft Sans Serif"/>
        <family val="2"/>
      </rPr>
      <t>G44D25002910001</t>
    </r>
  </si>
  <si>
    <r>
      <rPr>
        <sz val="7.5"/>
        <rFont val="Microsoft Sans Serif"/>
        <family val="2"/>
      </rPr>
      <t>TOIS003003</t>
    </r>
  </si>
  <si>
    <r>
      <rPr>
        <sz val="7.5"/>
        <rFont val="Microsoft Sans Serif"/>
        <family val="2"/>
      </rPr>
      <t>I.I.S. E. MAJORANA</t>
    </r>
  </si>
  <si>
    <r>
      <rPr>
        <sz val="7.5"/>
        <rFont val="Microsoft Sans Serif"/>
        <family val="2"/>
      </rPr>
      <t>I14D25001300001</t>
    </r>
  </si>
  <si>
    <r>
      <rPr>
        <sz val="7.5"/>
        <rFont val="Microsoft Sans Serif"/>
        <family val="2"/>
      </rPr>
      <t>TOIS07100N</t>
    </r>
  </si>
  <si>
    <r>
      <rPr>
        <sz val="7.5"/>
        <rFont val="Microsoft Sans Serif"/>
        <family val="2"/>
      </rPr>
      <t>I.I.S. SETTIMO TORINESE</t>
    </r>
  </si>
  <si>
    <r>
      <rPr>
        <sz val="7.5"/>
        <rFont val="Microsoft Sans Serif"/>
        <family val="2"/>
      </rPr>
      <t>J34D25001610001</t>
    </r>
  </si>
  <si>
    <r>
      <rPr>
        <sz val="7.5"/>
        <rFont val="Microsoft Sans Serif"/>
        <family val="2"/>
      </rPr>
      <t>TORI04000L</t>
    </r>
  </si>
  <si>
    <r>
      <rPr>
        <sz val="7.5"/>
        <rFont val="Microsoft Sans Serif"/>
        <family val="2"/>
      </rPr>
      <t>IPSIA DALMAZIO BIRAGO</t>
    </r>
  </si>
  <si>
    <r>
      <rPr>
        <sz val="7.5"/>
        <rFont val="Microsoft Sans Serif"/>
        <family val="2"/>
      </rPr>
      <t>F14D25001810001</t>
    </r>
  </si>
  <si>
    <r>
      <rPr>
        <sz val="7.5"/>
        <rFont val="Microsoft Sans Serif"/>
        <family val="2"/>
      </rPr>
      <t>TOTD05000T</t>
    </r>
  </si>
  <si>
    <r>
      <rPr>
        <sz val="7.5"/>
        <rFont val="Microsoft Sans Serif"/>
        <family val="2"/>
      </rPr>
      <t>G34D25003130001</t>
    </r>
  </si>
  <si>
    <t>TARF2M500U</t>
  </si>
  <si>
    <t>IST.PROF.LE IND.SOCIO SANITARI
"PLATEJA"</t>
  </si>
  <si>
    <t>I54D25005910001</t>
  </si>
  <si>
    <t>PUGLIA</t>
  </si>
  <si>
    <t>BATD105005</t>
  </si>
  <si>
    <t>Secondo Ciclo - ISTITUTO 
TECNICO COMMERCIALE</t>
  </si>
  <si>
    <t>ITC A.VOLTA</t>
  </si>
  <si>
    <t>I94D25001800001</t>
  </si>
  <si>
    <t>BTTD07500E</t>
  </si>
  <si>
    <t>SALESIANO SACRI CUORI</t>
  </si>
  <si>
    <t>G94D25002330001</t>
  </si>
  <si>
    <t>SSTD015004</t>
  </si>
  <si>
    <t>ISTITUTO TECNICO SETTORE
ECONOMICO AMMINISTRAZIONE,</t>
  </si>
  <si>
    <t>J84D25002320001</t>
  </si>
  <si>
    <t>SARDEGNA</t>
  </si>
  <si>
    <t>PATD43500N</t>
  </si>
  <si>
    <t>FORMAT</t>
  </si>
  <si>
    <t>J74D25001640001</t>
  </si>
  <si>
    <t>SICILIA</t>
  </si>
  <si>
    <t>TPTD075004</t>
  </si>
  <si>
    <t>ISTIT.TECNICO - Settore
ECONOMICO - indirizzo
AFM"E.MONTALE"</t>
  </si>
  <si>
    <t>C94D25001620001</t>
  </si>
  <si>
    <r>
      <rPr>
        <sz val="7.5"/>
        <rFont val="Microsoft Sans Serif"/>
        <family val="2"/>
      </rPr>
      <t>ARIC818006</t>
    </r>
  </si>
  <si>
    <r>
      <rPr>
        <sz val="7.5"/>
        <rFont val="Microsoft Sans Serif"/>
        <family val="2"/>
      </rPr>
      <t>I. OMNICOMPRENSIVO MARCELLI</t>
    </r>
  </si>
  <si>
    <r>
      <rPr>
        <sz val="7.5"/>
        <rFont val="Microsoft Sans Serif"/>
        <family val="2"/>
      </rPr>
      <t>J84D25002300001</t>
    </r>
  </si>
  <si>
    <r>
      <rPr>
        <b/>
        <sz val="9"/>
        <rFont val="Arial"/>
        <family val="2"/>
      </rPr>
      <t>TOSCANA</t>
    </r>
  </si>
  <si>
    <r>
      <rPr>
        <sz val="7.5"/>
        <rFont val="Microsoft Sans Serif"/>
        <family val="2"/>
      </rPr>
      <t>POIS004008</t>
    </r>
  </si>
  <si>
    <r>
      <rPr>
        <sz val="7.5"/>
        <rFont val="Microsoft Sans Serif"/>
        <family val="2"/>
      </rPr>
      <t>IIS F. DATINI</t>
    </r>
  </si>
  <si>
    <r>
      <rPr>
        <sz val="7.5"/>
        <rFont val="Microsoft Sans Serif"/>
        <family val="2"/>
      </rPr>
      <t>D34D25003410001</t>
    </r>
  </si>
  <si>
    <r>
      <rPr>
        <sz val="7.5"/>
        <rFont val="Microsoft Sans Serif"/>
        <family val="2"/>
      </rPr>
      <t>FITF010003</t>
    </r>
  </si>
  <si>
    <r>
      <rPr>
        <sz val="7.5"/>
        <rFont val="Microsoft Sans Serif"/>
        <family val="2"/>
      </rPr>
      <t>ANTONIO MEUCCI</t>
    </r>
  </si>
  <si>
    <r>
      <rPr>
        <sz val="7.5"/>
        <rFont val="Microsoft Sans Serif"/>
        <family val="2"/>
      </rPr>
      <t>E14D25002500001</t>
    </r>
  </si>
  <si>
    <r>
      <rPr>
        <sz val="7.5"/>
        <rFont val="Microsoft Sans Serif"/>
        <family val="2"/>
      </rPr>
      <t>ARIS01600P</t>
    </r>
  </si>
  <si>
    <r>
      <rPr>
        <sz val="7.5"/>
        <rFont val="Microsoft Sans Serif"/>
        <family val="2"/>
      </rPr>
      <t>I.I.S.S. ANGELO VEGNI - CAPEZZINE</t>
    </r>
  </si>
  <si>
    <r>
      <rPr>
        <sz val="7.5"/>
        <rFont val="Microsoft Sans Serif"/>
        <family val="2"/>
      </rPr>
      <t>F74D25001270001</t>
    </r>
  </si>
  <si>
    <r>
      <rPr>
        <sz val="7.5"/>
        <rFont val="Microsoft Sans Serif"/>
        <family val="2"/>
      </rPr>
      <t>PIRI02000G</t>
    </r>
  </si>
  <si>
    <r>
      <rPr>
        <sz val="7.5"/>
        <rFont val="Microsoft Sans Serif"/>
        <family val="2"/>
      </rPr>
      <t>IPSIA A.PACINOTTI</t>
    </r>
  </si>
  <si>
    <r>
      <rPr>
        <sz val="7.5"/>
        <rFont val="Microsoft Sans Serif"/>
        <family val="2"/>
      </rPr>
      <t>D54D25004860001</t>
    </r>
  </si>
  <si>
    <r>
      <rPr>
        <sz val="7.5"/>
        <rFont val="Microsoft Sans Serif"/>
        <family val="2"/>
      </rPr>
      <t>LIIS00800L</t>
    </r>
  </si>
  <si>
    <r>
      <rPr>
        <sz val="7.5"/>
        <rFont val="Microsoft Sans Serif"/>
        <family val="2"/>
      </rPr>
      <t>VESPUCCI-COLOMBO</t>
    </r>
  </si>
  <si>
    <r>
      <rPr>
        <sz val="7.5"/>
        <rFont val="Microsoft Sans Serif"/>
        <family val="2"/>
      </rPr>
      <t>H44D25001420001</t>
    </r>
  </si>
  <si>
    <r>
      <rPr>
        <sz val="7.5"/>
        <rFont val="Microsoft Sans Serif"/>
        <family val="2"/>
      </rPr>
      <t>LUIS01400A</t>
    </r>
  </si>
  <si>
    <r>
      <rPr>
        <sz val="7.5"/>
        <rFont val="Microsoft Sans Serif"/>
        <family val="2"/>
      </rPr>
      <t>DON LAZZERI - STAGI</t>
    </r>
  </si>
  <si>
    <r>
      <rPr>
        <sz val="7.5"/>
        <rFont val="Microsoft Sans Serif"/>
        <family val="2"/>
      </rPr>
      <t>G44D25002410001</t>
    </r>
  </si>
  <si>
    <r>
      <rPr>
        <sz val="7.5"/>
        <rFont val="Microsoft Sans Serif"/>
        <family val="2"/>
      </rPr>
      <t>PTRC010007</t>
    </r>
  </si>
  <si>
    <r>
      <rPr>
        <sz val="7.5"/>
        <rFont val="Microsoft Sans Serif"/>
        <family val="2"/>
      </rPr>
      <t>LUIGI EINAUDI</t>
    </r>
  </si>
  <si>
    <r>
      <rPr>
        <sz val="7.5"/>
        <rFont val="Microsoft Sans Serif"/>
        <family val="2"/>
      </rPr>
      <t>I54D25007090001</t>
    </r>
  </si>
  <si>
    <r>
      <rPr>
        <sz val="7.5"/>
        <rFont val="Microsoft Sans Serif"/>
        <family val="2"/>
      </rPr>
      <t>POIS00600X</t>
    </r>
  </si>
  <si>
    <r>
      <rPr>
        <sz val="7.5"/>
        <rFont val="Microsoft Sans Serif"/>
        <family val="2"/>
      </rPr>
      <t>IIS P. DAGOMARI</t>
    </r>
  </si>
  <si>
    <r>
      <rPr>
        <sz val="7.5"/>
        <rFont val="Microsoft Sans Serif"/>
        <family val="2"/>
      </rPr>
      <t>J34D25001870001</t>
    </r>
  </si>
  <si>
    <r>
      <rPr>
        <sz val="7.5"/>
        <rFont val="Microsoft Sans Serif"/>
        <family val="2"/>
      </rPr>
      <t>PORI010006</t>
    </r>
  </si>
  <si>
    <r>
      <rPr>
        <sz val="7.5"/>
        <rFont val="Microsoft Sans Serif"/>
        <family val="2"/>
      </rPr>
      <t>GUGLIELMO MARCONI</t>
    </r>
  </si>
  <si>
    <r>
      <rPr>
        <sz val="7.5"/>
        <rFont val="Microsoft Sans Serif"/>
        <family val="2"/>
      </rPr>
      <t>G34D25002990001</t>
    </r>
  </si>
  <si>
    <r>
      <rPr>
        <sz val="7.5"/>
        <rFont val="Microsoft Sans Serif"/>
        <family val="2"/>
      </rPr>
      <t>PTIS00200A</t>
    </r>
  </si>
  <si>
    <r>
      <rPr>
        <sz val="7.5"/>
        <rFont val="Microsoft Sans Serif"/>
        <family val="2"/>
      </rPr>
      <t>PROF.SERVIZI COMM.LI SISMONDI</t>
    </r>
  </si>
  <si>
    <r>
      <rPr>
        <sz val="7.5"/>
        <rFont val="Microsoft Sans Serif"/>
        <family val="2"/>
      </rPr>
      <t>G34D25002780001</t>
    </r>
  </si>
  <si>
    <r>
      <rPr>
        <sz val="7.5"/>
        <rFont val="Microsoft Sans Serif"/>
        <family val="2"/>
      </rPr>
      <t>SIRH030008</t>
    </r>
  </si>
  <si>
    <r>
      <rPr>
        <sz val="7.5"/>
        <rFont val="Microsoft Sans Serif"/>
        <family val="2"/>
      </rPr>
      <t>PELLEGRINO  ARTUSI</t>
    </r>
  </si>
  <si>
    <r>
      <rPr>
        <sz val="7.5"/>
        <rFont val="Microsoft Sans Serif"/>
        <family val="2"/>
      </rPr>
      <t>G14D25002400001</t>
    </r>
  </si>
  <si>
    <r>
      <rPr>
        <sz val="7.5"/>
        <rFont val="Microsoft Sans Serif"/>
        <family val="2"/>
      </rPr>
      <t>LUIS02100D</t>
    </r>
  </si>
  <si>
    <r>
      <rPr>
        <sz val="7.5"/>
        <rFont val="Microsoft Sans Serif"/>
        <family val="2"/>
      </rPr>
      <t>G. MARCONI</t>
    </r>
  </si>
  <si>
    <r>
      <rPr>
        <sz val="7.5"/>
        <rFont val="Microsoft Sans Serif"/>
        <family val="2"/>
      </rPr>
      <t>H44D25001650001</t>
    </r>
  </si>
  <si>
    <r>
      <rPr>
        <sz val="7.5"/>
        <rFont val="Microsoft Sans Serif"/>
        <family val="2"/>
      </rPr>
      <t>PIRH01000D</t>
    </r>
  </si>
  <si>
    <r>
      <rPr>
        <sz val="7.5"/>
        <rFont val="Microsoft Sans Serif"/>
        <family val="2"/>
      </rPr>
      <t>I.P.S.A.R. "G. MATTEOTTI"</t>
    </r>
  </si>
  <si>
    <r>
      <rPr>
        <sz val="7.5"/>
        <rFont val="Microsoft Sans Serif"/>
        <family val="2"/>
      </rPr>
      <t>E54D25004730001</t>
    </r>
  </si>
  <si>
    <r>
      <rPr>
        <sz val="7.5"/>
        <rFont val="Microsoft Sans Serif"/>
        <family val="2"/>
      </rPr>
      <t>LIIS00900C</t>
    </r>
  </si>
  <si>
    <r>
      <rPr>
        <sz val="7.5"/>
        <rFont val="Microsoft Sans Serif"/>
        <family val="2"/>
      </rPr>
      <t>BUONTALENTI-CAPPELLINI- ORLANDO</t>
    </r>
  </si>
  <si>
    <r>
      <rPr>
        <sz val="7.5"/>
        <rFont val="Microsoft Sans Serif"/>
        <family val="2"/>
      </rPr>
      <t>E44D25002190001</t>
    </r>
  </si>
  <si>
    <r>
      <rPr>
        <sz val="7.5"/>
        <rFont val="Microsoft Sans Serif"/>
        <family val="2"/>
      </rPr>
      <t>ARIS00800Q</t>
    </r>
  </si>
  <si>
    <r>
      <rPr>
        <sz val="7.5"/>
        <rFont val="Microsoft Sans Serif"/>
        <family val="2"/>
      </rPr>
      <t>I.I.S.S. VALDARNO</t>
    </r>
  </si>
  <si>
    <r>
      <rPr>
        <sz val="7.5"/>
        <rFont val="Microsoft Sans Serif"/>
        <family val="2"/>
      </rPr>
      <t>J54D25006890001</t>
    </r>
  </si>
  <si>
    <r>
      <rPr>
        <sz val="7.5"/>
        <rFont val="Microsoft Sans Serif"/>
        <family val="2"/>
      </rPr>
      <t>PITD03000R</t>
    </r>
  </si>
  <si>
    <r>
      <rPr>
        <sz val="7.5"/>
        <rFont val="Microsoft Sans Serif"/>
        <family val="2"/>
      </rPr>
      <t>C44D25001420007</t>
    </r>
  </si>
  <si>
    <r>
      <rPr>
        <sz val="7.5"/>
        <rFont val="Microsoft Sans Serif"/>
        <family val="2"/>
      </rPr>
      <t>FIIS02900L</t>
    </r>
  </si>
  <si>
    <r>
      <rPr>
        <sz val="7.5"/>
        <rFont val="Microsoft Sans Serif"/>
        <family val="2"/>
      </rPr>
      <t>"SASSETTI - PERUZZI"</t>
    </r>
  </si>
  <si>
    <r>
      <rPr>
        <sz val="7.5"/>
        <rFont val="Microsoft Sans Serif"/>
        <family val="2"/>
      </rPr>
      <t>B14D25002010001</t>
    </r>
  </si>
  <si>
    <r>
      <rPr>
        <sz val="7.5"/>
        <rFont val="Microsoft Sans Serif"/>
        <family val="2"/>
      </rPr>
      <t>MSIS014009</t>
    </r>
  </si>
  <si>
    <r>
      <rPr>
        <sz val="7.5"/>
        <rFont val="Microsoft Sans Serif"/>
        <family val="2"/>
      </rPr>
      <t>IS "GENTILESCHI"</t>
    </r>
  </si>
  <si>
    <r>
      <rPr>
        <sz val="7.5"/>
        <rFont val="Microsoft Sans Serif"/>
        <family val="2"/>
      </rPr>
      <t>I84D25001380001</t>
    </r>
  </si>
  <si>
    <r>
      <rPr>
        <sz val="7.5"/>
        <rFont val="Microsoft Sans Serif"/>
        <family val="2"/>
      </rPr>
      <t>ARTF02000T</t>
    </r>
  </si>
  <si>
    <r>
      <rPr>
        <sz val="7.5"/>
        <rFont val="Microsoft Sans Serif"/>
        <family val="2"/>
      </rPr>
      <t>I.T.I.S. GALILEO GALILEI - AREZZO</t>
    </r>
  </si>
  <si>
    <r>
      <rPr>
        <sz val="7.5"/>
        <rFont val="Microsoft Sans Serif"/>
        <family val="2"/>
      </rPr>
      <t>F14D25001820001</t>
    </r>
  </si>
  <si>
    <r>
      <rPr>
        <sz val="7.5"/>
        <rFont val="Microsoft Sans Serif"/>
        <family val="2"/>
      </rPr>
      <t>ARIS00700X</t>
    </r>
  </si>
  <si>
    <r>
      <rPr>
        <sz val="7.5"/>
        <rFont val="Microsoft Sans Serif"/>
        <family val="2"/>
      </rPr>
      <t>MARGARITONE-VASARI</t>
    </r>
  </si>
  <si>
    <r>
      <rPr>
        <sz val="7.5"/>
        <rFont val="Microsoft Sans Serif"/>
        <family val="2"/>
      </rPr>
      <t>C14D25001930001</t>
    </r>
  </si>
  <si>
    <r>
      <rPr>
        <sz val="7.5"/>
        <rFont val="Microsoft Sans Serif"/>
        <family val="2"/>
      </rPr>
      <t>FIIS00600X</t>
    </r>
  </si>
  <si>
    <r>
      <rPr>
        <sz val="7.5"/>
        <rFont val="Microsoft Sans Serif"/>
        <family val="2"/>
      </rPr>
      <t>IS BENVENUTO CELLINI</t>
    </r>
  </si>
  <si>
    <r>
      <rPr>
        <sz val="7.5"/>
        <rFont val="Microsoft Sans Serif"/>
        <family val="2"/>
      </rPr>
      <t>E14D25002630001</t>
    </r>
  </si>
  <si>
    <r>
      <rPr>
        <sz val="7.5"/>
        <rFont val="Microsoft Sans Serif"/>
        <family val="2"/>
      </rPr>
      <t>ARIS01800A</t>
    </r>
  </si>
  <si>
    <r>
      <rPr>
        <sz val="7.5"/>
        <rFont val="Microsoft Sans Serif"/>
        <family val="2"/>
      </rPr>
      <t>ISTITUTO OMNICOMPRENSIVO FANFANI-CAMAITI</t>
    </r>
  </si>
  <si>
    <r>
      <rPr>
        <sz val="7.5"/>
        <rFont val="Microsoft Sans Serif"/>
        <family val="2"/>
      </rPr>
      <t>C24D25001490001</t>
    </r>
  </si>
  <si>
    <r>
      <rPr>
        <sz val="7.5"/>
        <rFont val="Microsoft Sans Serif"/>
        <family val="2"/>
      </rPr>
      <t>LUIS01200P</t>
    </r>
  </si>
  <si>
    <r>
      <rPr>
        <sz val="7.5"/>
        <rFont val="Microsoft Sans Serif"/>
        <family val="2"/>
      </rPr>
      <t>ISI "S.PERTINI"</t>
    </r>
  </si>
  <si>
    <r>
      <rPr>
        <sz val="7.5"/>
        <rFont val="Microsoft Sans Serif"/>
        <family val="2"/>
      </rPr>
      <t>I64D25001370001</t>
    </r>
  </si>
  <si>
    <r>
      <rPr>
        <sz val="7.5"/>
        <rFont val="Microsoft Sans Serif"/>
        <family val="2"/>
      </rPr>
      <t>FIRH020009</t>
    </r>
  </si>
  <si>
    <r>
      <rPr>
        <sz val="7.5"/>
        <rFont val="Microsoft Sans Serif"/>
        <family val="2"/>
      </rPr>
      <t>"BUONTALENTI"</t>
    </r>
  </si>
  <si>
    <r>
      <rPr>
        <sz val="7.5"/>
        <rFont val="Microsoft Sans Serif"/>
        <family val="2"/>
      </rPr>
      <t>F14D25001840001</t>
    </r>
  </si>
  <si>
    <r>
      <rPr>
        <sz val="7.5"/>
        <rFont val="Microsoft Sans Serif"/>
        <family val="2"/>
      </rPr>
      <t>FIIS02300N</t>
    </r>
  </si>
  <si>
    <r>
      <rPr>
        <sz val="7.5"/>
        <rFont val="Microsoft Sans Serif"/>
        <family val="2"/>
      </rPr>
      <t>CHINO CHINI</t>
    </r>
  </si>
  <si>
    <r>
      <rPr>
        <sz val="7.5"/>
        <rFont val="Microsoft Sans Serif"/>
        <family val="2"/>
      </rPr>
      <t>B64D25002120001</t>
    </r>
  </si>
  <si>
    <r>
      <rPr>
        <sz val="7.5"/>
        <rFont val="Microsoft Sans Serif"/>
        <family val="2"/>
      </rPr>
      <t>POIS00200L</t>
    </r>
  </si>
  <si>
    <r>
      <rPr>
        <sz val="7.5"/>
        <rFont val="Microsoft Sans Serif"/>
        <family val="2"/>
      </rPr>
      <t>A. GRAMSCI - J. M. KEYNES</t>
    </r>
  </si>
  <si>
    <r>
      <rPr>
        <sz val="7.5"/>
        <rFont val="Microsoft Sans Serif"/>
        <family val="2"/>
      </rPr>
      <t>E34D25002590001</t>
    </r>
  </si>
  <si>
    <r>
      <rPr>
        <sz val="7.5"/>
        <rFont val="Microsoft Sans Serif"/>
        <family val="2"/>
      </rPr>
      <t>PTRH01000C</t>
    </r>
  </si>
  <si>
    <r>
      <rPr>
        <sz val="7.5"/>
        <rFont val="Microsoft Sans Serif"/>
        <family val="2"/>
      </rPr>
      <t>"MARTINI"</t>
    </r>
  </si>
  <si>
    <r>
      <rPr>
        <sz val="7.5"/>
        <rFont val="Microsoft Sans Serif"/>
        <family val="2"/>
      </rPr>
      <t>E24D25001470001</t>
    </r>
  </si>
  <si>
    <r>
      <rPr>
        <sz val="7.5"/>
        <rFont val="Microsoft Sans Serif"/>
        <family val="2"/>
      </rPr>
      <t>GRIS00600C</t>
    </r>
  </si>
  <si>
    <r>
      <rPr>
        <sz val="7.5"/>
        <rFont val="Microsoft Sans Serif"/>
        <family val="2"/>
      </rPr>
      <t>ISTITUTO ISTR.SUP -LEOPOLDO II DI LORENA</t>
    </r>
  </si>
  <si>
    <r>
      <rPr>
        <sz val="7.5"/>
        <rFont val="Microsoft Sans Serif"/>
        <family val="2"/>
      </rPr>
      <t>I54D25007050001</t>
    </r>
  </si>
  <si>
    <r>
      <rPr>
        <sz val="7.5"/>
        <rFont val="Microsoft Sans Serif"/>
        <family val="2"/>
      </rPr>
      <t>MSIS01100T</t>
    </r>
  </si>
  <si>
    <r>
      <rPr>
        <sz val="7.5"/>
        <rFont val="Microsoft Sans Serif"/>
        <family val="2"/>
      </rPr>
      <t>IS "PACINOTTI-BELMESSERI"</t>
    </r>
  </si>
  <si>
    <r>
      <rPr>
        <sz val="7.5"/>
        <rFont val="Microsoft Sans Serif"/>
        <family val="2"/>
      </rPr>
      <t>H54D25006550001</t>
    </r>
  </si>
  <si>
    <r>
      <rPr>
        <sz val="7.5"/>
        <rFont val="Microsoft Sans Serif"/>
        <family val="2"/>
      </rPr>
      <t>LUIS00400Q</t>
    </r>
  </si>
  <si>
    <r>
      <rPr>
        <sz val="7.5"/>
        <rFont val="Microsoft Sans Serif"/>
        <family val="2"/>
      </rPr>
      <t>GARFAGNANA</t>
    </r>
  </si>
  <si>
    <r>
      <rPr>
        <sz val="7.5"/>
        <rFont val="Microsoft Sans Serif"/>
        <family val="2"/>
      </rPr>
      <t>I74D25001920001</t>
    </r>
  </si>
  <si>
    <r>
      <rPr>
        <sz val="7.5"/>
        <rFont val="Microsoft Sans Serif"/>
        <family val="2"/>
      </rPr>
      <t>ARIS01200B</t>
    </r>
  </si>
  <si>
    <r>
      <rPr>
        <sz val="7.5"/>
        <rFont val="Microsoft Sans Serif"/>
        <family val="2"/>
      </rPr>
      <t>J34D25001660001</t>
    </r>
  </si>
  <si>
    <r>
      <rPr>
        <sz val="7.5"/>
        <rFont val="Microsoft Sans Serif"/>
        <family val="2"/>
      </rPr>
      <t>PITD04000B</t>
    </r>
  </si>
  <si>
    <r>
      <rPr>
        <sz val="7.5"/>
        <rFont val="Microsoft Sans Serif"/>
        <family val="2"/>
      </rPr>
      <t>F. NICCOLINI</t>
    </r>
  </si>
  <si>
    <r>
      <rPr>
        <sz val="7.5"/>
        <rFont val="Microsoft Sans Serif"/>
        <family val="2"/>
      </rPr>
      <t>F94D25001630001</t>
    </r>
  </si>
  <si>
    <r>
      <rPr>
        <sz val="7.5"/>
        <rFont val="Microsoft Sans Serif"/>
        <family val="2"/>
      </rPr>
      <t>LIIS004009</t>
    </r>
  </si>
  <si>
    <r>
      <rPr>
        <sz val="7.5"/>
        <rFont val="Microsoft Sans Serif"/>
        <family val="2"/>
      </rPr>
      <t>ISIS VAL DI CORNIA</t>
    </r>
  </si>
  <si>
    <r>
      <rPr>
        <sz val="7.5"/>
        <rFont val="Microsoft Sans Serif"/>
        <family val="2"/>
      </rPr>
      <t>F74D25001130001</t>
    </r>
  </si>
  <si>
    <r>
      <rPr>
        <sz val="7.5"/>
        <rFont val="Microsoft Sans Serif"/>
        <family val="2"/>
      </rPr>
      <t>PTTD01000E</t>
    </r>
  </si>
  <si>
    <r>
      <rPr>
        <sz val="7.5"/>
        <rFont val="Microsoft Sans Serif"/>
        <family val="2"/>
      </rPr>
      <t>"F.MARCHI"</t>
    </r>
  </si>
  <si>
    <r>
      <rPr>
        <sz val="7.5"/>
        <rFont val="Microsoft Sans Serif"/>
        <family val="2"/>
      </rPr>
      <t>D34D25003670001</t>
    </r>
  </si>
  <si>
    <r>
      <rPr>
        <sz val="7.5"/>
        <rFont val="Microsoft Sans Serif"/>
        <family val="2"/>
      </rPr>
      <t>SIIC81500V</t>
    </r>
  </si>
  <si>
    <r>
      <rPr>
        <sz val="7.5"/>
        <rFont val="Microsoft Sans Serif"/>
        <family val="2"/>
      </rPr>
      <t xml:space="preserve">OMNICOMPR. AVOGADRO-DA
</t>
    </r>
    <r>
      <rPr>
        <sz val="7.5"/>
        <rFont val="Microsoft Sans Serif"/>
        <family val="2"/>
      </rPr>
      <t>VINCI</t>
    </r>
  </si>
  <si>
    <r>
      <rPr>
        <sz val="7.5"/>
        <rFont val="Microsoft Sans Serif"/>
        <family val="2"/>
      </rPr>
      <t>B24D25001620001</t>
    </r>
  </si>
  <si>
    <r>
      <rPr>
        <sz val="7.5"/>
        <rFont val="Microsoft Sans Serif"/>
        <family val="2"/>
      </rPr>
      <t>PTTF01000R</t>
    </r>
  </si>
  <si>
    <r>
      <rPr>
        <sz val="7.5"/>
        <rFont val="Microsoft Sans Serif"/>
        <family val="2"/>
      </rPr>
      <t>ITTS "FEDI - FERMI"</t>
    </r>
  </si>
  <si>
    <r>
      <rPr>
        <sz val="7.5"/>
        <rFont val="Microsoft Sans Serif"/>
        <family val="2"/>
      </rPr>
      <t>D54D25005380001</t>
    </r>
  </si>
  <si>
    <r>
      <rPr>
        <sz val="7.5"/>
        <rFont val="Microsoft Sans Serif"/>
        <family val="2"/>
      </rPr>
      <t>FIIS01700A</t>
    </r>
  </si>
  <si>
    <r>
      <rPr>
        <sz val="7.5"/>
        <rFont val="Microsoft Sans Serif"/>
        <family val="2"/>
      </rPr>
      <t>IS LEONARDO DA VINCI</t>
    </r>
  </si>
  <si>
    <r>
      <rPr>
        <sz val="7.5"/>
        <rFont val="Microsoft Sans Serif"/>
        <family val="2"/>
      </rPr>
      <t>F14D25001720001</t>
    </r>
  </si>
  <si>
    <r>
      <rPr>
        <sz val="7.5"/>
        <rFont val="Microsoft Sans Serif"/>
        <family val="2"/>
      </rPr>
      <t>PTTA010004</t>
    </r>
  </si>
  <si>
    <r>
      <rPr>
        <sz val="7.5"/>
        <rFont val="Microsoft Sans Serif"/>
        <family val="2"/>
      </rPr>
      <t>D. ANZILOTTI</t>
    </r>
  </si>
  <si>
    <r>
      <rPr>
        <sz val="7.5"/>
        <rFont val="Microsoft Sans Serif"/>
        <family val="2"/>
      </rPr>
      <t>J34D25001630001</t>
    </r>
  </si>
  <si>
    <r>
      <rPr>
        <sz val="7.5"/>
        <rFont val="Microsoft Sans Serif"/>
        <family val="2"/>
      </rPr>
      <t>PTTD050001</t>
    </r>
  </si>
  <si>
    <r>
      <rPr>
        <sz val="7.5"/>
        <rFont val="Microsoft Sans Serif"/>
        <family val="2"/>
      </rPr>
      <t>I.T.S.E. "ALDO CAPITINI" AGLIANA</t>
    </r>
  </si>
  <si>
    <r>
      <rPr>
        <sz val="7.5"/>
        <rFont val="Microsoft Sans Serif"/>
        <family val="2"/>
      </rPr>
      <t>D24D25002250001</t>
    </r>
  </si>
  <si>
    <r>
      <rPr>
        <sz val="7.5"/>
        <rFont val="Microsoft Sans Serif"/>
        <family val="2"/>
      </rPr>
      <t>PIIS00800A</t>
    </r>
  </si>
  <si>
    <r>
      <rPr>
        <sz val="7.5"/>
        <rFont val="Microsoft Sans Serif"/>
        <family val="2"/>
      </rPr>
      <t xml:space="preserve">ISTITUTO SUPERIORE "DA VINCI-
</t>
    </r>
    <r>
      <rPr>
        <sz val="7.5"/>
        <rFont val="Microsoft Sans Serif"/>
        <family val="2"/>
      </rPr>
      <t>FASCETTI"</t>
    </r>
  </si>
  <si>
    <r>
      <rPr>
        <sz val="7.5"/>
        <rFont val="Microsoft Sans Serif"/>
        <family val="2"/>
      </rPr>
      <t>E54D25005760001</t>
    </r>
  </si>
  <si>
    <r>
      <rPr>
        <sz val="7.5"/>
        <rFont val="Microsoft Sans Serif"/>
        <family val="2"/>
      </rPr>
      <t>MSIS01700R</t>
    </r>
  </si>
  <si>
    <r>
      <rPr>
        <sz val="7.5"/>
        <rFont val="Microsoft Sans Serif"/>
        <family val="2"/>
      </rPr>
      <t>IS "ZACCAGNA-GALILEI"</t>
    </r>
  </si>
  <si>
    <r>
      <rPr>
        <sz val="7.5"/>
        <rFont val="Microsoft Sans Serif"/>
        <family val="2"/>
      </rPr>
      <t>D84D25002180001</t>
    </r>
  </si>
  <si>
    <r>
      <rPr>
        <sz val="7.5"/>
        <rFont val="Microsoft Sans Serif"/>
        <family val="2"/>
      </rPr>
      <t>SIIS00400L</t>
    </r>
  </si>
  <si>
    <r>
      <rPr>
        <sz val="7.5"/>
        <rFont val="Microsoft Sans Serif"/>
        <family val="2"/>
      </rPr>
      <t>IS "CASELLI"</t>
    </r>
  </si>
  <si>
    <r>
      <rPr>
        <sz val="7.5"/>
        <rFont val="Microsoft Sans Serif"/>
        <family val="2"/>
      </rPr>
      <t>J64D25002010001</t>
    </r>
  </si>
  <si>
    <r>
      <rPr>
        <sz val="7.5"/>
        <rFont val="Microsoft Sans Serif"/>
        <family val="2"/>
      </rPr>
      <t>PIIS003007</t>
    </r>
  </si>
  <si>
    <r>
      <rPr>
        <sz val="7.5"/>
        <rFont val="Microsoft Sans Serif"/>
        <family val="2"/>
      </rPr>
      <t>IS "E. SANTONI"</t>
    </r>
  </si>
  <si>
    <r>
      <rPr>
        <sz val="7.5"/>
        <rFont val="Microsoft Sans Serif"/>
        <family val="2"/>
      </rPr>
      <t>J54D25006680001</t>
    </r>
  </si>
  <si>
    <r>
      <rPr>
        <sz val="7.5"/>
        <rFont val="Microsoft Sans Serif"/>
        <family val="2"/>
      </rPr>
      <t>LITF030009</t>
    </r>
  </si>
  <si>
    <r>
      <rPr>
        <sz val="7.5"/>
        <rFont val="Microsoft Sans Serif"/>
        <family val="2"/>
      </rPr>
      <t>G44D25002680001</t>
    </r>
  </si>
  <si>
    <r>
      <rPr>
        <sz val="7.5"/>
        <rFont val="Microsoft Sans Serif"/>
        <family val="2"/>
      </rPr>
      <t>SIIS007004</t>
    </r>
  </si>
  <si>
    <r>
      <rPr>
        <sz val="7.5"/>
        <rFont val="Microsoft Sans Serif"/>
        <family val="2"/>
      </rPr>
      <t>I.I.S. DELLA VALDICHIANA</t>
    </r>
  </si>
  <si>
    <r>
      <rPr>
        <sz val="7.5"/>
        <rFont val="Microsoft Sans Serif"/>
        <family val="2"/>
      </rPr>
      <t>J34D25002120001</t>
    </r>
  </si>
  <si>
    <r>
      <rPr>
        <sz val="7.5"/>
        <rFont val="Microsoft Sans Serif"/>
        <family val="2"/>
      </rPr>
      <t>SIIS00300R</t>
    </r>
  </si>
  <si>
    <r>
      <rPr>
        <sz val="7.5"/>
        <rFont val="Microsoft Sans Serif"/>
        <family val="2"/>
      </rPr>
      <t>S. GIOVANNI BOSCO</t>
    </r>
  </si>
  <si>
    <r>
      <rPr>
        <sz val="7.5"/>
        <rFont val="Microsoft Sans Serif"/>
        <family val="2"/>
      </rPr>
      <t>E44D25002130001</t>
    </r>
  </si>
  <si>
    <r>
      <rPr>
        <sz val="7.5"/>
        <rFont val="Microsoft Sans Serif"/>
        <family val="2"/>
      </rPr>
      <t>LUIS01800N</t>
    </r>
  </si>
  <si>
    <r>
      <rPr>
        <sz val="7.5"/>
        <rFont val="Microsoft Sans Serif"/>
        <family val="2"/>
      </rPr>
      <t>"GALILEI-ARTIGLIO"</t>
    </r>
  </si>
  <si>
    <r>
      <rPr>
        <sz val="7.5"/>
        <rFont val="Microsoft Sans Serif"/>
        <family val="2"/>
      </rPr>
      <t>I44D25001820001</t>
    </r>
  </si>
  <si>
    <r>
      <rPr>
        <sz val="7.5"/>
        <rFont val="Microsoft Sans Serif"/>
        <family val="2"/>
      </rPr>
      <t>LUIS00300X</t>
    </r>
  </si>
  <si>
    <r>
      <rPr>
        <sz val="7.5"/>
        <rFont val="Microsoft Sans Serif"/>
        <family val="2"/>
      </rPr>
      <t xml:space="preserve">ISTITUTO SUPERIORE DI
</t>
    </r>
    <r>
      <rPr>
        <sz val="7.5"/>
        <rFont val="Microsoft Sans Serif"/>
        <family val="2"/>
      </rPr>
      <t>ISTRUZIONE BARGA</t>
    </r>
  </si>
  <si>
    <r>
      <rPr>
        <sz val="7.5"/>
        <rFont val="Microsoft Sans Serif"/>
        <family val="2"/>
      </rPr>
      <t>D14D25002890001</t>
    </r>
  </si>
  <si>
    <r>
      <rPr>
        <sz val="7.5"/>
        <rFont val="Microsoft Sans Serif"/>
        <family val="2"/>
      </rPr>
      <t>MSRH010005</t>
    </r>
  </si>
  <si>
    <r>
      <rPr>
        <sz val="7.5"/>
        <rFont val="Microsoft Sans Serif"/>
        <family val="2"/>
      </rPr>
      <t>IPSEOA "MINUTO"</t>
    </r>
  </si>
  <si>
    <r>
      <rPr>
        <sz val="7.5"/>
        <rFont val="Microsoft Sans Serif"/>
        <family val="2"/>
      </rPr>
      <t>B64D25002110001</t>
    </r>
  </si>
  <si>
    <r>
      <rPr>
        <sz val="7.5"/>
        <rFont val="Microsoft Sans Serif"/>
        <family val="2"/>
      </rPr>
      <t>PITD070007</t>
    </r>
  </si>
  <si>
    <r>
      <rPr>
        <sz val="7.5"/>
        <rFont val="Microsoft Sans Serif"/>
        <family val="2"/>
      </rPr>
      <t>CARLO CATTANEO</t>
    </r>
  </si>
  <si>
    <r>
      <rPr>
        <sz val="7.5"/>
        <rFont val="Microsoft Sans Serif"/>
        <family val="2"/>
      </rPr>
      <t>E24D25001710001</t>
    </r>
  </si>
  <si>
    <r>
      <rPr>
        <sz val="7.5"/>
        <rFont val="Microsoft Sans Serif"/>
        <family val="2"/>
      </rPr>
      <t>GRIS007008</t>
    </r>
  </si>
  <si>
    <r>
      <rPr>
        <sz val="7.5"/>
        <rFont val="Microsoft Sans Serif"/>
        <family val="2"/>
      </rPr>
      <t xml:space="preserve">ISTITUTO ISTRUZIONE F.
</t>
    </r>
    <r>
      <rPr>
        <sz val="7.5"/>
        <rFont val="Microsoft Sans Serif"/>
        <family val="2"/>
      </rPr>
      <t>ZUCCARELLI SORANO</t>
    </r>
  </si>
  <si>
    <r>
      <rPr>
        <sz val="7.5"/>
        <rFont val="Microsoft Sans Serif"/>
        <family val="2"/>
      </rPr>
      <t>B34D25002380001</t>
    </r>
  </si>
  <si>
    <r>
      <rPr>
        <sz val="7.5"/>
        <rFont val="Microsoft Sans Serif"/>
        <family val="2"/>
      </rPr>
      <t>FIRH01000P</t>
    </r>
  </si>
  <si>
    <r>
      <rPr>
        <sz val="7.5"/>
        <rFont val="Microsoft Sans Serif"/>
        <family val="2"/>
      </rPr>
      <t>I.P.S.S.E.O.A. AURELIO SAFFI</t>
    </r>
  </si>
  <si>
    <r>
      <rPr>
        <sz val="7.5"/>
        <rFont val="Microsoft Sans Serif"/>
        <family val="2"/>
      </rPr>
      <t>J14D25003440001</t>
    </r>
  </si>
  <si>
    <r>
      <rPr>
        <sz val="7.5"/>
        <rFont val="Microsoft Sans Serif"/>
        <family val="2"/>
      </rPr>
      <t>GRIS008004</t>
    </r>
  </si>
  <si>
    <r>
      <rPr>
        <sz val="7.5"/>
        <rFont val="Microsoft Sans Serif"/>
        <family val="2"/>
      </rPr>
      <t xml:space="preserve">ISTITUTO ISTR.SUP. -
</t>
    </r>
    <r>
      <rPr>
        <sz val="7.5"/>
        <rFont val="Microsoft Sans Serif"/>
        <family val="2"/>
      </rPr>
      <t>BERNARDINO LOTTI</t>
    </r>
  </si>
  <si>
    <r>
      <rPr>
        <sz val="7.5"/>
        <rFont val="Microsoft Sans Serif"/>
        <family val="2"/>
      </rPr>
      <t>I94D25001310001</t>
    </r>
  </si>
  <si>
    <r>
      <rPr>
        <sz val="7.5"/>
        <rFont val="Microsoft Sans Serif"/>
        <family val="2"/>
      </rPr>
      <t>LIIS00100T</t>
    </r>
  </si>
  <si>
    <r>
      <rPr>
        <sz val="7.5"/>
        <rFont val="Microsoft Sans Serif"/>
        <family val="2"/>
      </rPr>
      <t>RAFFAELLO FORESI</t>
    </r>
  </si>
  <si>
    <r>
      <rPr>
        <sz val="7.5"/>
        <rFont val="Microsoft Sans Serif"/>
        <family val="2"/>
      </rPr>
      <t>C94D25001720001</t>
    </r>
  </si>
  <si>
    <r>
      <rPr>
        <sz val="7.5"/>
        <rFont val="Microsoft Sans Serif"/>
        <family val="2"/>
      </rPr>
      <t>ARIS019006</t>
    </r>
  </si>
  <si>
    <r>
      <rPr>
        <sz val="7.5"/>
        <rFont val="Microsoft Sans Serif"/>
        <family val="2"/>
      </rPr>
      <t>I.I.S.S. BENEDETTO VARCHI</t>
    </r>
  </si>
  <si>
    <r>
      <rPr>
        <sz val="7.5"/>
        <rFont val="Microsoft Sans Serif"/>
        <family val="2"/>
      </rPr>
      <t>H74D25001460001</t>
    </r>
  </si>
  <si>
    <r>
      <rPr>
        <sz val="7.5"/>
        <rFont val="Microsoft Sans Serif"/>
        <family val="2"/>
      </rPr>
      <t>SIIS00900Q</t>
    </r>
  </si>
  <si>
    <r>
      <rPr>
        <sz val="7.5"/>
        <rFont val="Microsoft Sans Serif"/>
        <family val="2"/>
      </rPr>
      <t>RICASOLI</t>
    </r>
  </si>
  <si>
    <r>
      <rPr>
        <sz val="7.5"/>
        <rFont val="Microsoft Sans Serif"/>
        <family val="2"/>
      </rPr>
      <t>C64D25001560001</t>
    </r>
  </si>
  <si>
    <r>
      <rPr>
        <sz val="7.5"/>
        <rFont val="Microsoft Sans Serif"/>
        <family val="2"/>
      </rPr>
      <t>POTF010003</t>
    </r>
  </si>
  <si>
    <r>
      <rPr>
        <sz val="7.5"/>
        <rFont val="Microsoft Sans Serif"/>
        <family val="2"/>
      </rPr>
      <t>T. BUZZI</t>
    </r>
  </si>
  <si>
    <r>
      <rPr>
        <sz val="7.5"/>
        <rFont val="Microsoft Sans Serif"/>
        <family val="2"/>
      </rPr>
      <t>E34D25002350001</t>
    </r>
  </si>
  <si>
    <r>
      <rPr>
        <sz val="7.5"/>
        <rFont val="Microsoft Sans Serif"/>
        <family val="2"/>
      </rPr>
      <t>ARIS013007</t>
    </r>
  </si>
  <si>
    <r>
      <rPr>
        <sz val="7.5"/>
        <rFont val="Microsoft Sans Serif"/>
        <family val="2"/>
      </rPr>
      <t>BUONARROTI - FOSSOMBRONI</t>
    </r>
  </si>
  <si>
    <r>
      <rPr>
        <sz val="7.5"/>
        <rFont val="Microsoft Sans Serif"/>
        <family val="2"/>
      </rPr>
      <t>G14D25002820001</t>
    </r>
  </si>
  <si>
    <r>
      <rPr>
        <sz val="7.5"/>
        <rFont val="Microsoft Sans Serif"/>
        <family val="2"/>
      </rPr>
      <t>FIIS013003</t>
    </r>
  </si>
  <si>
    <r>
      <rPr>
        <sz val="7.5"/>
        <rFont val="Microsoft Sans Serif"/>
        <family val="2"/>
      </rPr>
      <t>SALVEMINI-D'AOSTA</t>
    </r>
  </si>
  <si>
    <r>
      <rPr>
        <sz val="7.5"/>
        <rFont val="Microsoft Sans Serif"/>
        <family val="2"/>
      </rPr>
      <t>G14D25002920001</t>
    </r>
  </si>
  <si>
    <r>
      <rPr>
        <sz val="7.5"/>
        <rFont val="Microsoft Sans Serif"/>
        <family val="2"/>
      </rPr>
      <t>GRIS01200Q</t>
    </r>
  </si>
  <si>
    <r>
      <rPr>
        <sz val="7.5"/>
        <rFont val="Microsoft Sans Serif"/>
        <family val="2"/>
      </rPr>
      <t>POLO BIANCIARDI GROSSETO</t>
    </r>
  </si>
  <si>
    <r>
      <rPr>
        <sz val="7.5"/>
        <rFont val="Microsoft Sans Serif"/>
        <family val="2"/>
      </rPr>
      <t>C54D25005540001</t>
    </r>
  </si>
  <si>
    <r>
      <rPr>
        <sz val="7.5"/>
        <rFont val="Microsoft Sans Serif"/>
        <family val="2"/>
      </rPr>
      <t>PITF030003</t>
    </r>
  </si>
  <si>
    <r>
      <rPr>
        <sz val="7.5"/>
        <rFont val="Microsoft Sans Serif"/>
        <family val="2"/>
      </rPr>
      <t>I.T.I. G. MARCONI</t>
    </r>
  </si>
  <si>
    <r>
      <rPr>
        <sz val="7.5"/>
        <rFont val="Microsoft Sans Serif"/>
        <family val="2"/>
      </rPr>
      <t>B84D25001970001</t>
    </r>
  </si>
  <si>
    <r>
      <rPr>
        <sz val="7.5"/>
        <rFont val="Microsoft Sans Serif"/>
        <family val="2"/>
      </rPr>
      <t>PTTD020005</t>
    </r>
  </si>
  <si>
    <r>
      <rPr>
        <sz val="7.5"/>
        <rFont val="Microsoft Sans Serif"/>
        <family val="2"/>
      </rPr>
      <t>ITC "PACINI"</t>
    </r>
  </si>
  <si>
    <r>
      <rPr>
        <sz val="7.5"/>
        <rFont val="Microsoft Sans Serif"/>
        <family val="2"/>
      </rPr>
      <t>F54D25006770001</t>
    </r>
  </si>
  <si>
    <r>
      <rPr>
        <sz val="7.5"/>
        <rFont val="Microsoft Sans Serif"/>
        <family val="2"/>
      </rPr>
      <t>LITD030003</t>
    </r>
  </si>
  <si>
    <r>
      <rPr>
        <sz val="7.5"/>
        <rFont val="Microsoft Sans Serif"/>
        <family val="2"/>
      </rPr>
      <t>G. CERBONI</t>
    </r>
  </si>
  <si>
    <r>
      <rPr>
        <sz val="7.5"/>
        <rFont val="Microsoft Sans Serif"/>
        <family val="2"/>
      </rPr>
      <t>B94D25001620001</t>
    </r>
  </si>
  <si>
    <r>
      <rPr>
        <sz val="7.5"/>
        <rFont val="Microsoft Sans Serif"/>
        <family val="2"/>
      </rPr>
      <t>LUIS023005</t>
    </r>
  </si>
  <si>
    <r>
      <rPr>
        <sz val="7.5"/>
        <rFont val="Microsoft Sans Serif"/>
        <family val="2"/>
      </rPr>
      <t xml:space="preserve">ISTITUTO D'ISTRUZIONE SUP.RE
</t>
    </r>
    <r>
      <rPr>
        <sz val="7.5"/>
        <rFont val="Microsoft Sans Serif"/>
        <family val="2"/>
      </rPr>
      <t>"C.PIAGGIA"</t>
    </r>
  </si>
  <si>
    <r>
      <rPr>
        <sz val="7.5"/>
        <rFont val="Microsoft Sans Serif"/>
        <family val="2"/>
      </rPr>
      <t>E44D25002360001</t>
    </r>
  </si>
  <si>
    <r>
      <rPr>
        <sz val="7.5"/>
        <rFont val="Microsoft Sans Serif"/>
        <family val="2"/>
      </rPr>
      <t>FIIS019002</t>
    </r>
  </si>
  <si>
    <r>
      <rPr>
        <sz val="7.5"/>
        <rFont val="Microsoft Sans Serif"/>
        <family val="2"/>
      </rPr>
      <t>I.S.I.S. "GALILEO GALILEI"</t>
    </r>
  </si>
  <si>
    <r>
      <rPr>
        <sz val="7.5"/>
        <rFont val="Microsoft Sans Serif"/>
        <family val="2"/>
      </rPr>
      <t>C14D25001920001</t>
    </r>
  </si>
  <si>
    <r>
      <rPr>
        <sz val="7.5"/>
        <rFont val="Microsoft Sans Serif"/>
        <family val="2"/>
      </rPr>
      <t>FIIS00800G</t>
    </r>
  </si>
  <si>
    <r>
      <rPr>
        <sz val="7.5"/>
        <rFont val="Microsoft Sans Serif"/>
        <family val="2"/>
      </rPr>
      <t>ERNESTO BALDUCCI</t>
    </r>
  </si>
  <si>
    <r>
      <rPr>
        <sz val="7.5"/>
        <rFont val="Microsoft Sans Serif"/>
        <family val="2"/>
      </rPr>
      <t>H84D25001590001</t>
    </r>
  </si>
  <si>
    <r>
      <rPr>
        <sz val="7.5"/>
        <rFont val="Microsoft Sans Serif"/>
        <family val="2"/>
      </rPr>
      <t>LUIS016002</t>
    </r>
  </si>
  <si>
    <r>
      <rPr>
        <sz val="7.5"/>
        <rFont val="Microsoft Sans Serif"/>
        <family val="2"/>
      </rPr>
      <t xml:space="preserve">POLO SC. TEC. PROF.LE "FERMI -
</t>
    </r>
    <r>
      <rPr>
        <sz val="7.5"/>
        <rFont val="Microsoft Sans Serif"/>
        <family val="2"/>
      </rPr>
      <t>GIORGI"</t>
    </r>
  </si>
  <si>
    <r>
      <rPr>
        <sz val="7.5"/>
        <rFont val="Microsoft Sans Serif"/>
        <family val="2"/>
      </rPr>
      <t>F64D25001440001</t>
    </r>
  </si>
  <si>
    <r>
      <rPr>
        <sz val="7.5"/>
        <rFont val="Microsoft Sans Serif"/>
        <family val="2"/>
      </rPr>
      <t>FIIS00700Q</t>
    </r>
  </si>
  <si>
    <r>
      <rPr>
        <sz val="7.5"/>
        <rFont val="Microsoft Sans Serif"/>
        <family val="2"/>
      </rPr>
      <t>ISTITUTO AGRARIO STATALE</t>
    </r>
  </si>
  <si>
    <r>
      <rPr>
        <sz val="7.5"/>
        <rFont val="Microsoft Sans Serif"/>
        <family val="2"/>
      </rPr>
      <t>D14D25003100001</t>
    </r>
  </si>
  <si>
    <r>
      <rPr>
        <sz val="7.5"/>
        <rFont val="Microsoft Sans Serif"/>
        <family val="2"/>
      </rPr>
      <t>LUIS007007</t>
    </r>
  </si>
  <si>
    <r>
      <rPr>
        <sz val="7.5"/>
        <rFont val="Microsoft Sans Serif"/>
        <family val="2"/>
      </rPr>
      <t>I.S.I.S.S. DELLA PIANA DI LUCCA</t>
    </r>
  </si>
  <si>
    <r>
      <rPr>
        <sz val="7.5"/>
        <rFont val="Microsoft Sans Serif"/>
        <family val="2"/>
      </rPr>
      <t>B64D25001950001</t>
    </r>
  </si>
  <si>
    <r>
      <rPr>
        <sz val="7.5"/>
        <rFont val="Microsoft Sans Serif"/>
        <family val="2"/>
      </rPr>
      <t>FIIS00900B</t>
    </r>
  </si>
  <si>
    <r>
      <rPr>
        <sz val="7.5"/>
        <rFont val="Microsoft Sans Serif"/>
        <family val="2"/>
      </rPr>
      <t xml:space="preserve">BERTRAND RUSSELL-ISAAC
</t>
    </r>
    <r>
      <rPr>
        <sz val="7.5"/>
        <rFont val="Microsoft Sans Serif"/>
        <family val="2"/>
      </rPr>
      <t>NEWTON</t>
    </r>
  </si>
  <si>
    <r>
      <rPr>
        <sz val="7.5"/>
        <rFont val="Microsoft Sans Serif"/>
        <family val="2"/>
      </rPr>
      <t>F74D25001370001</t>
    </r>
  </si>
  <si>
    <r>
      <rPr>
        <sz val="7.5"/>
        <rFont val="Microsoft Sans Serif"/>
        <family val="2"/>
      </rPr>
      <t>LUIS01700T</t>
    </r>
  </si>
  <si>
    <r>
      <rPr>
        <sz val="7.5"/>
        <rFont val="Microsoft Sans Serif"/>
        <family val="2"/>
      </rPr>
      <t xml:space="preserve">"CARRARA-NOTTOLINI-
</t>
    </r>
    <r>
      <rPr>
        <sz val="7.5"/>
        <rFont val="Microsoft Sans Serif"/>
        <family val="2"/>
      </rPr>
      <t>BUSDRAGHI"</t>
    </r>
  </si>
  <si>
    <r>
      <rPr>
        <sz val="7.5"/>
        <rFont val="Microsoft Sans Serif"/>
        <family val="2"/>
      </rPr>
      <t>C64D25001540001</t>
    </r>
  </si>
  <si>
    <r>
      <rPr>
        <sz val="7.5"/>
        <rFont val="Microsoft Sans Serif"/>
        <family val="2"/>
      </rPr>
      <t>LIIS01100C</t>
    </r>
  </si>
  <si>
    <r>
      <rPr>
        <sz val="7.5"/>
        <rFont val="Microsoft Sans Serif"/>
        <family val="2"/>
      </rPr>
      <t>CARDUCCI-VOLTA-PACINOTTI</t>
    </r>
  </si>
  <si>
    <r>
      <rPr>
        <sz val="7.5"/>
        <rFont val="Microsoft Sans Serif"/>
        <family val="2"/>
      </rPr>
      <t>G74D25001850001</t>
    </r>
  </si>
  <si>
    <r>
      <rPr>
        <sz val="7.5"/>
        <rFont val="Microsoft Sans Serif"/>
        <family val="2"/>
      </rPr>
      <t>GRIS003001</t>
    </r>
  </si>
  <si>
    <r>
      <rPr>
        <sz val="7.5"/>
        <rFont val="Microsoft Sans Serif"/>
        <family val="2"/>
      </rPr>
      <t xml:space="preserve">IST. STAT.ISTR.SUP. "POLO
</t>
    </r>
    <r>
      <rPr>
        <sz val="7.5"/>
        <rFont val="Microsoft Sans Serif"/>
        <family val="2"/>
      </rPr>
      <t>AMIATA OVEST"</t>
    </r>
  </si>
  <si>
    <r>
      <rPr>
        <sz val="7.5"/>
        <rFont val="Microsoft Sans Serif"/>
        <family val="2"/>
      </rPr>
      <t>H44D25001680001</t>
    </r>
  </si>
  <si>
    <r>
      <rPr>
        <sz val="7.5"/>
        <rFont val="Microsoft Sans Serif"/>
        <family val="2"/>
      </rPr>
      <t>LUIS001008</t>
    </r>
  </si>
  <si>
    <r>
      <rPr>
        <sz val="7.5"/>
        <rFont val="Microsoft Sans Serif"/>
        <family val="2"/>
      </rPr>
      <t>"N.MACHIAVELLI"</t>
    </r>
  </si>
  <si>
    <r>
      <rPr>
        <sz val="7.5"/>
        <rFont val="Microsoft Sans Serif"/>
        <family val="2"/>
      </rPr>
      <t>I64D25001760001</t>
    </r>
  </si>
  <si>
    <r>
      <rPr>
        <sz val="7.5"/>
        <rFont val="Microsoft Sans Serif"/>
        <family val="2"/>
      </rPr>
      <t>PTIC816004</t>
    </r>
  </si>
  <si>
    <r>
      <rPr>
        <sz val="7.5"/>
        <rFont val="Microsoft Sans Serif"/>
        <family val="2"/>
      </rPr>
      <t>STATALE S.MARCELLO P.SE</t>
    </r>
  </si>
  <si>
    <r>
      <rPr>
        <sz val="7.5"/>
        <rFont val="Microsoft Sans Serif"/>
        <family val="2"/>
      </rPr>
      <t>F64D25001550001</t>
    </r>
  </si>
  <si>
    <r>
      <rPr>
        <sz val="7.5"/>
        <rFont val="Microsoft Sans Serif"/>
        <family val="2"/>
      </rPr>
      <t>FIIS026005</t>
    </r>
  </si>
  <si>
    <r>
      <rPr>
        <sz val="7.5"/>
        <rFont val="Microsoft Sans Serif"/>
        <family val="2"/>
      </rPr>
      <t>GIOTTO ULIVI</t>
    </r>
  </si>
  <si>
    <r>
      <rPr>
        <sz val="7.5"/>
        <rFont val="Microsoft Sans Serif"/>
        <family val="2"/>
      </rPr>
      <t>E64D25002170001</t>
    </r>
  </si>
  <si>
    <r>
      <rPr>
        <sz val="7.5"/>
        <rFont val="Microsoft Sans Serif"/>
        <family val="2"/>
      </rPr>
      <t>SIIS01100Q</t>
    </r>
  </si>
  <si>
    <r>
      <rPr>
        <sz val="7.5"/>
        <rFont val="Microsoft Sans Serif"/>
        <family val="2"/>
      </rPr>
      <t>S. BANDINI</t>
    </r>
  </si>
  <si>
    <r>
      <rPr>
        <sz val="7.5"/>
        <rFont val="Microsoft Sans Serif"/>
        <family val="2"/>
      </rPr>
      <t>H64D25001470001</t>
    </r>
  </si>
  <si>
    <r>
      <rPr>
        <sz val="7.5"/>
        <rFont val="Microsoft Sans Serif"/>
        <family val="2"/>
      </rPr>
      <t>GRIS00900X</t>
    </r>
  </si>
  <si>
    <r>
      <rPr>
        <sz val="7.5"/>
        <rFont val="Microsoft Sans Serif"/>
        <family val="2"/>
      </rPr>
      <t xml:space="preserve">IST. SUP. -R.DEL ROSSO  G. DA
</t>
    </r>
    <r>
      <rPr>
        <sz val="7.5"/>
        <rFont val="Microsoft Sans Serif"/>
        <family val="2"/>
      </rPr>
      <t>VERRAZZANO</t>
    </r>
  </si>
  <si>
    <r>
      <rPr>
        <sz val="7.5"/>
        <rFont val="Microsoft Sans Serif"/>
        <family val="2"/>
      </rPr>
      <t>B14D25001780001</t>
    </r>
  </si>
  <si>
    <r>
      <rPr>
        <sz val="7.5"/>
        <rFont val="Microsoft Sans Serif"/>
        <family val="2"/>
      </rPr>
      <t>FIIS004008</t>
    </r>
  </si>
  <si>
    <r>
      <rPr>
        <sz val="7.5"/>
        <rFont val="Microsoft Sans Serif"/>
        <family val="2"/>
      </rPr>
      <t>"MORANTE - GINORI CONTI"</t>
    </r>
  </si>
  <si>
    <r>
      <rPr>
        <sz val="7.5"/>
        <rFont val="Microsoft Sans Serif"/>
        <family val="2"/>
      </rPr>
      <t>G14D25002900001</t>
    </r>
  </si>
  <si>
    <r>
      <rPr>
        <sz val="7.5"/>
        <rFont val="Microsoft Sans Serif"/>
        <family val="2"/>
      </rPr>
      <t>SITF020002</t>
    </r>
  </si>
  <si>
    <r>
      <rPr>
        <sz val="7.5"/>
        <rFont val="Microsoft Sans Serif"/>
        <family val="2"/>
      </rPr>
      <t>TITO SARROCCHI</t>
    </r>
  </si>
  <si>
    <r>
      <rPr>
        <sz val="7.5"/>
        <rFont val="Microsoft Sans Serif"/>
        <family val="2"/>
      </rPr>
      <t>B64D25001670001</t>
    </r>
  </si>
  <si>
    <r>
      <rPr>
        <sz val="7.5"/>
        <rFont val="Microsoft Sans Serif"/>
        <family val="2"/>
      </rPr>
      <t>ARIS021006</t>
    </r>
  </si>
  <si>
    <r>
      <rPr>
        <sz val="7.5"/>
        <rFont val="Microsoft Sans Serif"/>
        <family val="2"/>
      </rPr>
      <t>I.I.S.S. GALILEO GALILEI - POPPI</t>
    </r>
  </si>
  <si>
    <r>
      <rPr>
        <sz val="7.5"/>
        <rFont val="Microsoft Sans Serif"/>
        <family val="2"/>
      </rPr>
      <t>I34D25002310001</t>
    </r>
  </si>
  <si>
    <r>
      <rPr>
        <sz val="7.5"/>
        <rFont val="Microsoft Sans Serif"/>
        <family val="2"/>
      </rPr>
      <t>ARIS00200R</t>
    </r>
  </si>
  <si>
    <r>
      <rPr>
        <sz val="7.5"/>
        <rFont val="Microsoft Sans Serif"/>
        <family val="2"/>
      </rPr>
      <t>I.I.S.  CITTA' DI SANSEPOLCRO</t>
    </r>
  </si>
  <si>
    <r>
      <rPr>
        <sz val="7.5"/>
        <rFont val="Microsoft Sans Serif"/>
        <family val="2"/>
      </rPr>
      <t>E64D25001970001</t>
    </r>
  </si>
  <si>
    <r>
      <rPr>
        <sz val="7.5"/>
        <rFont val="Microsoft Sans Serif"/>
        <family val="2"/>
      </rPr>
      <t>ARIS00400C</t>
    </r>
  </si>
  <si>
    <r>
      <rPr>
        <sz val="7.5"/>
        <rFont val="Microsoft Sans Serif"/>
        <family val="2"/>
      </rPr>
      <t xml:space="preserve">I.I.S.S. GIOVANNI DA
</t>
    </r>
    <r>
      <rPr>
        <sz val="7.5"/>
        <rFont val="Microsoft Sans Serif"/>
        <family val="2"/>
      </rPr>
      <t>CASTIGLIONE</t>
    </r>
  </si>
  <si>
    <r>
      <rPr>
        <sz val="7.5"/>
        <rFont val="Microsoft Sans Serif"/>
        <family val="2"/>
      </rPr>
      <t>G24D25001960001</t>
    </r>
  </si>
  <si>
    <r>
      <rPr>
        <sz val="7.5"/>
        <rFont val="Microsoft Sans Serif"/>
        <family val="2"/>
      </rPr>
      <t>FIIS02800R</t>
    </r>
  </si>
  <si>
    <r>
      <rPr>
        <sz val="7.5"/>
        <rFont val="Microsoft Sans Serif"/>
        <family val="2"/>
      </rPr>
      <t xml:space="preserve">PIERO  GOBETTI  - ALESSANDRO
</t>
    </r>
    <r>
      <rPr>
        <sz val="7.5"/>
        <rFont val="Microsoft Sans Serif"/>
        <family val="2"/>
      </rPr>
      <t>VOLTA</t>
    </r>
  </si>
  <si>
    <r>
      <rPr>
        <sz val="7.5"/>
        <rFont val="Microsoft Sans Serif"/>
        <family val="2"/>
      </rPr>
      <t>C34D25001850001</t>
    </r>
  </si>
  <si>
    <r>
      <rPr>
        <sz val="7.5"/>
        <rFont val="Microsoft Sans Serif"/>
        <family val="2"/>
      </rPr>
      <t>GRIS01300G</t>
    </r>
  </si>
  <si>
    <r>
      <rPr>
        <sz val="7.5"/>
        <rFont val="Microsoft Sans Serif"/>
        <family val="2"/>
      </rPr>
      <t>ISIS - V.FOSSOMBRONI</t>
    </r>
  </si>
  <si>
    <r>
      <rPr>
        <sz val="7.5"/>
        <rFont val="Microsoft Sans Serif"/>
        <family val="2"/>
      </rPr>
      <t>C54D25005880001</t>
    </r>
  </si>
  <si>
    <r>
      <rPr>
        <sz val="7.5"/>
        <rFont val="Microsoft Sans Serif"/>
        <family val="2"/>
      </rPr>
      <t>PTRA010008</t>
    </r>
  </si>
  <si>
    <r>
      <rPr>
        <sz val="7.5"/>
        <rFont val="Microsoft Sans Serif"/>
        <family val="2"/>
      </rPr>
      <t xml:space="preserve">IST.PROF  "DE' FRANCESCHI -
</t>
    </r>
    <r>
      <rPr>
        <sz val="7.5"/>
        <rFont val="Microsoft Sans Serif"/>
        <family val="2"/>
      </rPr>
      <t>A.PACINOTTI"</t>
    </r>
  </si>
  <si>
    <r>
      <rPr>
        <sz val="7.5"/>
        <rFont val="Microsoft Sans Serif"/>
        <family val="2"/>
      </rPr>
      <t>D54D25007180001</t>
    </r>
  </si>
  <si>
    <r>
      <rPr>
        <sz val="7.5"/>
        <rFont val="Microsoft Sans Serif"/>
        <family val="2"/>
      </rPr>
      <t>LIIS00200N</t>
    </r>
  </si>
  <si>
    <r>
      <rPr>
        <sz val="7.5"/>
        <rFont val="Microsoft Sans Serif"/>
        <family val="2"/>
      </rPr>
      <t>"MARCO POLO"</t>
    </r>
  </si>
  <si>
    <r>
      <rPr>
        <sz val="7.5"/>
        <rFont val="Microsoft Sans Serif"/>
        <family val="2"/>
      </rPr>
      <t>C24D25001440001</t>
    </r>
  </si>
  <si>
    <r>
      <rPr>
        <sz val="7.5"/>
        <rFont val="Microsoft Sans Serif"/>
        <family val="2"/>
      </rPr>
      <t>GRIS01100X</t>
    </r>
  </si>
  <si>
    <r>
      <rPr>
        <sz val="7.5"/>
        <rFont val="Microsoft Sans Serif"/>
        <family val="2"/>
      </rPr>
      <t xml:space="preserve">POLO TECNOLOGICO MANETTI-
</t>
    </r>
    <r>
      <rPr>
        <sz val="7.5"/>
        <rFont val="Microsoft Sans Serif"/>
        <family val="2"/>
      </rPr>
      <t>PORCIATTI</t>
    </r>
  </si>
  <si>
    <r>
      <rPr>
        <sz val="7.5"/>
        <rFont val="Microsoft Sans Serif"/>
        <family val="2"/>
      </rPr>
      <t>H54D25005610001</t>
    </r>
  </si>
  <si>
    <r>
      <rPr>
        <sz val="7.5"/>
        <rFont val="Microsoft Sans Serif"/>
        <family val="2"/>
      </rPr>
      <t>ARIS001001</t>
    </r>
  </si>
  <si>
    <r>
      <rPr>
        <sz val="7.5"/>
        <rFont val="Microsoft Sans Serif"/>
        <family val="2"/>
      </rPr>
      <t>I.I.S.S. LUCA SIGNORELLI</t>
    </r>
  </si>
  <si>
    <r>
      <rPr>
        <sz val="7.5"/>
        <rFont val="Microsoft Sans Serif"/>
        <family val="2"/>
      </rPr>
      <t>B74D25002260001</t>
    </r>
  </si>
  <si>
    <t>TNTD020009</t>
  </si>
  <si>
    <t>"FELICE E GREGORIO FONTANA" -
ROVERETO</t>
  </si>
  <si>
    <t>B74D25002270001</t>
  </si>
  <si>
    <t>Approvato</t>
  </si>
  <si>
    <t>200.999,95 €</t>
  </si>
  <si>
    <t>TRENTINO ALTO ADIGE</t>
  </si>
  <si>
    <t>TNTA01500B</t>
  </si>
  <si>
    <t>Secondo Ciclo - ISTITUTO 
TECNICO AGRARIO</t>
  </si>
  <si>
    <t>ISTITUTO PROVINCIALE AGRARIO</t>
  </si>
  <si>
    <t>D44D25002380001</t>
  </si>
  <si>
    <t>TNTF02000G</t>
  </si>
  <si>
    <t>Secondo Ciclo - ISTITUTO 
TECNICO INDUSTRIALE</t>
  </si>
  <si>
    <t>"GUGLIELMO MARCONI" -
ROVERETO</t>
  </si>
  <si>
    <t>J74D25001600001</t>
  </si>
  <si>
    <t>TNIS00300A</t>
  </si>
  <si>
    <t>Secondo Ciclo - ISTITUTO 
SUPERIORE</t>
  </si>
  <si>
    <t>"MARTINO MARTINI" 
MEZZOLOMBARDO</t>
  </si>
  <si>
    <t>G84D25002520001</t>
  </si>
  <si>
    <t>TNIS013001</t>
  </si>
  <si>
    <t>"M. BUONARROTI"</t>
  </si>
  <si>
    <t>I64D25001390001</t>
  </si>
  <si>
    <t>TNIS00700N</t>
  </si>
  <si>
    <t>"LORENZO GUETTI" - TIONE DI
TRENTO</t>
  </si>
  <si>
    <t>C94D25001540001</t>
  </si>
  <si>
    <r>
      <rPr>
        <sz val="7.5"/>
        <rFont val="Microsoft Sans Serif"/>
        <family val="2"/>
      </rPr>
      <t>TRIC815008</t>
    </r>
  </si>
  <si>
    <r>
      <rPr>
        <sz val="7.5"/>
        <rFont val="Microsoft Sans Serif"/>
        <family val="2"/>
      </rPr>
      <t>IST. OMNICOMPR.R.LAPORTA</t>
    </r>
  </si>
  <si>
    <r>
      <rPr>
        <sz val="7.5"/>
        <rFont val="Microsoft Sans Serif"/>
        <family val="2"/>
      </rPr>
      <t>E14D25002650001</t>
    </r>
  </si>
  <si>
    <r>
      <rPr>
        <b/>
        <sz val="9"/>
        <rFont val="Arial"/>
        <family val="2"/>
      </rPr>
      <t>UMBRIA</t>
    </r>
  </si>
  <si>
    <r>
      <rPr>
        <sz val="7.5"/>
        <rFont val="Microsoft Sans Serif"/>
        <family val="2"/>
      </rPr>
      <t>PGIC80700N</t>
    </r>
  </si>
  <si>
    <r>
      <rPr>
        <sz val="7.5"/>
        <rFont val="Microsoft Sans Serif"/>
        <family val="2"/>
      </rPr>
      <t>I.O.  NORCIA "A.DE GASPERI-BAT"</t>
    </r>
  </si>
  <si>
    <r>
      <rPr>
        <sz val="7.5"/>
        <rFont val="Microsoft Sans Serif"/>
        <family val="2"/>
      </rPr>
      <t>J54D25005840001</t>
    </r>
  </si>
  <si>
    <r>
      <rPr>
        <sz val="7.5"/>
        <rFont val="Microsoft Sans Serif"/>
        <family val="2"/>
      </rPr>
      <t>TRRI030005</t>
    </r>
  </si>
  <si>
    <r>
      <rPr>
        <sz val="7.5"/>
        <rFont val="Microsoft Sans Serif"/>
        <family val="2"/>
      </rPr>
      <t>I.O. TERNI "IPSIA" - C.P.I.A.</t>
    </r>
  </si>
  <si>
    <r>
      <rPr>
        <sz val="7.5"/>
        <rFont val="Microsoft Sans Serif"/>
        <family val="2"/>
      </rPr>
      <t>B44D25002310001</t>
    </r>
  </si>
  <si>
    <r>
      <rPr>
        <sz val="7.5"/>
        <rFont val="Microsoft Sans Serif"/>
        <family val="2"/>
      </rPr>
      <t>PGIS03100P</t>
    </r>
  </si>
  <si>
    <r>
      <rPr>
        <sz val="7.5"/>
        <rFont val="Microsoft Sans Serif"/>
        <family val="2"/>
      </rPr>
      <t>I.I.S. " G. SPAGNA - F.LLI CAMPANI "</t>
    </r>
  </si>
  <si>
    <r>
      <rPr>
        <sz val="7.5"/>
        <rFont val="Microsoft Sans Serif"/>
        <family val="2"/>
      </rPr>
      <t>B34D25001950001</t>
    </r>
  </si>
  <si>
    <r>
      <rPr>
        <sz val="7.5"/>
        <rFont val="Microsoft Sans Serif"/>
        <family val="2"/>
      </rPr>
      <t>TRIS00700D</t>
    </r>
  </si>
  <si>
    <r>
      <rPr>
        <sz val="7.5"/>
        <rFont val="Microsoft Sans Serif"/>
        <family val="2"/>
      </rPr>
      <t>TERNI I.I.S. PROF.LE E TECN. COMM.LE</t>
    </r>
  </si>
  <si>
    <r>
      <rPr>
        <sz val="7.5"/>
        <rFont val="Microsoft Sans Serif"/>
        <family val="2"/>
      </rPr>
      <t>E44D25002310001</t>
    </r>
  </si>
  <si>
    <r>
      <rPr>
        <sz val="7.5"/>
        <rFont val="Microsoft Sans Serif"/>
        <family val="2"/>
      </rPr>
      <t>PGRI24000T</t>
    </r>
  </si>
  <si>
    <r>
      <rPr>
        <sz val="7.5"/>
        <rFont val="Microsoft Sans Serif"/>
        <family val="2"/>
      </rPr>
      <t>IST. PROFESSIONALE "E. ORFINI"</t>
    </r>
  </si>
  <si>
    <r>
      <rPr>
        <sz val="7.5"/>
        <rFont val="Microsoft Sans Serif"/>
        <family val="2"/>
      </rPr>
      <t>B64D25001820001</t>
    </r>
  </si>
  <si>
    <r>
      <rPr>
        <sz val="7.5"/>
        <rFont val="Microsoft Sans Serif"/>
        <family val="2"/>
      </rPr>
      <t>PGIC80600T</t>
    </r>
  </si>
  <si>
    <r>
      <rPr>
        <sz val="7.5"/>
        <rFont val="Microsoft Sans Serif"/>
        <family val="2"/>
      </rPr>
      <t>I.O. "BEATO S. FIDATI" CASCIA</t>
    </r>
  </si>
  <si>
    <r>
      <rPr>
        <sz val="7.5"/>
        <rFont val="Microsoft Sans Serif"/>
        <family val="2"/>
      </rPr>
      <t>B44D25002120001</t>
    </r>
  </si>
  <si>
    <r>
      <rPr>
        <sz val="7.5"/>
        <rFont val="Microsoft Sans Serif"/>
        <family val="2"/>
      </rPr>
      <t>PGRH01000R</t>
    </r>
  </si>
  <si>
    <r>
      <rPr>
        <sz val="7.5"/>
        <rFont val="Microsoft Sans Serif"/>
        <family val="2"/>
      </rPr>
      <t>"G. DE CAROLIS"</t>
    </r>
  </si>
  <si>
    <r>
      <rPr>
        <sz val="7.5"/>
        <rFont val="Microsoft Sans Serif"/>
        <family val="2"/>
      </rPr>
      <t>J34D25001810001</t>
    </r>
  </si>
  <si>
    <r>
      <rPr>
        <sz val="7.5"/>
        <rFont val="Microsoft Sans Serif"/>
        <family val="2"/>
      </rPr>
      <t>PGTF040001</t>
    </r>
  </si>
  <si>
    <r>
      <rPr>
        <sz val="7.5"/>
        <rFont val="Microsoft Sans Serif"/>
        <family val="2"/>
      </rPr>
      <t>IST.TECN.TECNOLOGICO "L. DA VINCI"</t>
    </r>
  </si>
  <si>
    <r>
      <rPr>
        <sz val="7.5"/>
        <rFont val="Microsoft Sans Serif"/>
        <family val="2"/>
      </rPr>
      <t>E64D25001510001</t>
    </r>
  </si>
  <si>
    <r>
      <rPr>
        <sz val="7.5"/>
        <rFont val="Microsoft Sans Serif"/>
        <family val="2"/>
      </rPr>
      <t>PGIC82800P</t>
    </r>
  </si>
  <si>
    <r>
      <rPr>
        <sz val="7.5"/>
        <rFont val="Microsoft Sans Serif"/>
        <family val="2"/>
      </rPr>
      <t>I.O.NOCERA U. "D. ALIGHIERI"</t>
    </r>
  </si>
  <si>
    <r>
      <rPr>
        <sz val="7.5"/>
        <rFont val="Microsoft Sans Serif"/>
        <family val="2"/>
      </rPr>
      <t>G44D25002580001</t>
    </r>
  </si>
  <si>
    <r>
      <rPr>
        <sz val="7.5"/>
        <rFont val="Microsoft Sans Serif"/>
        <family val="2"/>
      </rPr>
      <t>PGIS00300E</t>
    </r>
  </si>
  <si>
    <r>
      <rPr>
        <sz val="7.5"/>
        <rFont val="Microsoft Sans Serif"/>
        <family val="2"/>
      </rPr>
      <t>I.O. "SALVATORELLI-MONETA"</t>
    </r>
  </si>
  <si>
    <r>
      <rPr>
        <sz val="7.5"/>
        <rFont val="Microsoft Sans Serif"/>
        <family val="2"/>
      </rPr>
      <t>I64D25001410001</t>
    </r>
  </si>
  <si>
    <r>
      <rPr>
        <sz val="7.5"/>
        <rFont val="Microsoft Sans Serif"/>
        <family val="2"/>
      </rPr>
      <t>TRTF030002</t>
    </r>
  </si>
  <si>
    <r>
      <rPr>
        <sz val="7.5"/>
        <rFont val="Microsoft Sans Serif"/>
        <family val="2"/>
      </rPr>
      <t>IST. TECN.TECNOLOGICO "ALLIEVI-SANGALLO"</t>
    </r>
  </si>
  <si>
    <r>
      <rPr>
        <sz val="7.5"/>
        <rFont val="Microsoft Sans Serif"/>
        <family val="2"/>
      </rPr>
      <t>E44D25002290001</t>
    </r>
  </si>
  <si>
    <r>
      <rPr>
        <sz val="7.5"/>
        <rFont val="Microsoft Sans Serif"/>
        <family val="2"/>
      </rPr>
      <t>PGRH02000B</t>
    </r>
  </si>
  <si>
    <r>
      <rPr>
        <sz val="7.5"/>
        <rFont val="Microsoft Sans Serif"/>
        <family val="2"/>
      </rPr>
      <t>ALBERGHIERO ASSISI</t>
    </r>
  </si>
  <si>
    <r>
      <rPr>
        <sz val="7.5"/>
        <rFont val="Microsoft Sans Serif"/>
        <family val="2"/>
      </rPr>
      <t>J74D25001370001</t>
    </r>
  </si>
  <si>
    <r>
      <rPr>
        <sz val="7.5"/>
        <rFont val="Microsoft Sans Serif"/>
        <family val="2"/>
      </rPr>
      <t>TRIS00600N</t>
    </r>
  </si>
  <si>
    <r>
      <rPr>
        <sz val="7.5"/>
        <rFont val="Microsoft Sans Serif"/>
        <family val="2"/>
      </rPr>
      <t>I.O. J. ORSINI DI AMELIA</t>
    </r>
  </si>
  <si>
    <r>
      <rPr>
        <sz val="7.5"/>
        <rFont val="Microsoft Sans Serif"/>
        <family val="2"/>
      </rPr>
      <t>H34D25001400001</t>
    </r>
  </si>
  <si>
    <r>
      <rPr>
        <sz val="7.5"/>
        <rFont val="Microsoft Sans Serif"/>
        <family val="2"/>
      </rPr>
      <t>PGIS02800V</t>
    </r>
  </si>
  <si>
    <r>
      <rPr>
        <sz val="7.5"/>
        <rFont val="Microsoft Sans Serif"/>
        <family val="2"/>
      </rPr>
      <t>I.I.S. "PATRIZI-BALDELLI- CAVALLOTTI"</t>
    </r>
  </si>
  <si>
    <r>
      <rPr>
        <sz val="7.5"/>
        <rFont val="Microsoft Sans Serif"/>
        <family val="2"/>
      </rPr>
      <t>H14D25001430001</t>
    </r>
  </si>
  <si>
    <r>
      <rPr>
        <sz val="7.5"/>
        <rFont val="Microsoft Sans Serif"/>
        <family val="2"/>
      </rPr>
      <t>PGIS03300A</t>
    </r>
  </si>
  <si>
    <r>
      <rPr>
        <sz val="7.5"/>
        <rFont val="Microsoft Sans Serif"/>
        <family val="2"/>
      </rPr>
      <t xml:space="preserve">I.I.S. "CAVOUR-MARCONI-
</t>
    </r>
    <r>
      <rPr>
        <sz val="7.5"/>
        <rFont val="Microsoft Sans Serif"/>
        <family val="2"/>
      </rPr>
      <t>PASCAL"</t>
    </r>
  </si>
  <si>
    <r>
      <rPr>
        <sz val="7.5"/>
        <rFont val="Microsoft Sans Serif"/>
        <family val="2"/>
      </rPr>
      <t>B94D25001560001</t>
    </r>
  </si>
  <si>
    <r>
      <rPr>
        <sz val="7.5"/>
        <rFont val="Microsoft Sans Serif"/>
        <family val="2"/>
      </rPr>
      <t>PGTF010005</t>
    </r>
  </si>
  <si>
    <r>
      <rPr>
        <sz val="7.5"/>
        <rFont val="Microsoft Sans Serif"/>
        <family val="2"/>
      </rPr>
      <t>IST.TECN.TECNOLOGICO "A.VOLTA"</t>
    </r>
  </si>
  <si>
    <r>
      <rPr>
        <sz val="7.5"/>
        <rFont val="Microsoft Sans Serif"/>
        <family val="2"/>
      </rPr>
      <t>G94D25002350001</t>
    </r>
  </si>
  <si>
    <r>
      <rPr>
        <sz val="7.5"/>
        <rFont val="Microsoft Sans Serif"/>
        <family val="2"/>
      </rPr>
      <t>PGIS02900P</t>
    </r>
  </si>
  <si>
    <r>
      <rPr>
        <sz val="7.5"/>
        <rFont val="Microsoft Sans Serif"/>
        <family val="2"/>
      </rPr>
      <t>"M. POLO - R. BONGHI"</t>
    </r>
  </si>
  <si>
    <r>
      <rPr>
        <sz val="7.5"/>
        <rFont val="Microsoft Sans Serif"/>
        <family val="2"/>
      </rPr>
      <t>E74D25002140001</t>
    </r>
  </si>
  <si>
    <r>
      <rPr>
        <sz val="7.5"/>
        <rFont val="Microsoft Sans Serif"/>
        <family val="2"/>
      </rPr>
      <t>PGIS034006</t>
    </r>
  </si>
  <si>
    <r>
      <rPr>
        <sz val="7.5"/>
        <rFont val="Microsoft Sans Serif"/>
        <family val="2"/>
      </rPr>
      <t>I.I.S. "CASSATA - GATTAPONE"</t>
    </r>
  </si>
  <si>
    <r>
      <rPr>
        <sz val="7.5"/>
        <rFont val="Microsoft Sans Serif"/>
        <family val="2"/>
      </rPr>
      <t>J34D25001690001</t>
    </r>
  </si>
  <si>
    <r>
      <rPr>
        <sz val="7.5"/>
        <rFont val="Microsoft Sans Serif"/>
        <family val="2"/>
      </rPr>
      <t>PGTD01000V</t>
    </r>
  </si>
  <si>
    <r>
      <rPr>
        <sz val="7.5"/>
        <rFont val="Microsoft Sans Serif"/>
        <family val="2"/>
      </rPr>
      <t>I.T.E.T. "F. SCARPELLINI"</t>
    </r>
  </si>
  <si>
    <r>
      <rPr>
        <sz val="7.5"/>
        <rFont val="Microsoft Sans Serif"/>
        <family val="2"/>
      </rPr>
      <t>F64D25001260001</t>
    </r>
  </si>
  <si>
    <r>
      <rPr>
        <sz val="7.5"/>
        <rFont val="Microsoft Sans Serif"/>
        <family val="2"/>
      </rPr>
      <t>PGTD11000Q</t>
    </r>
  </si>
  <si>
    <r>
      <rPr>
        <sz val="7.5"/>
        <rFont val="Microsoft Sans Serif"/>
        <family val="2"/>
      </rPr>
      <t>I.T.E.T. "ALDO CAPITINI"</t>
    </r>
  </si>
  <si>
    <r>
      <rPr>
        <sz val="7.5"/>
        <rFont val="Microsoft Sans Serif"/>
        <family val="2"/>
      </rPr>
      <t>D94D25001950001</t>
    </r>
  </si>
  <si>
    <r>
      <rPr>
        <sz val="7.5"/>
        <rFont val="Microsoft Sans Serif"/>
        <family val="2"/>
      </rPr>
      <t>PGIS01100D</t>
    </r>
  </si>
  <si>
    <r>
      <rPr>
        <sz val="7.5"/>
        <rFont val="Microsoft Sans Serif"/>
        <family val="2"/>
      </rPr>
      <t>I.I.S. "CIUFFELLI - EINAUDI"</t>
    </r>
  </si>
  <si>
    <r>
      <rPr>
        <sz val="7.5"/>
        <rFont val="Microsoft Sans Serif"/>
        <family val="2"/>
      </rPr>
      <t>I44D25001570001</t>
    </r>
  </si>
  <si>
    <r>
      <rPr>
        <sz val="7.5"/>
        <rFont val="Microsoft Sans Serif"/>
        <family val="2"/>
      </rPr>
      <t>PGIS00400A</t>
    </r>
  </si>
  <si>
    <r>
      <rPr>
        <sz val="7.5"/>
        <rFont val="Microsoft Sans Serif"/>
        <family val="2"/>
      </rPr>
      <t>"ITALO CALVINO" CITTA' DELLA PIEVE</t>
    </r>
  </si>
  <si>
    <r>
      <rPr>
        <sz val="7.5"/>
        <rFont val="Microsoft Sans Serif"/>
        <family val="2"/>
      </rPr>
      <t>I94D25001640001</t>
    </r>
  </si>
  <si>
    <r>
      <rPr>
        <sz val="7.5"/>
        <rFont val="Microsoft Sans Serif"/>
        <family val="2"/>
      </rPr>
      <t>PGTF19000V</t>
    </r>
  </si>
  <si>
    <r>
      <rPr>
        <sz val="7.5"/>
        <rFont val="Microsoft Sans Serif"/>
        <family val="2"/>
      </rPr>
      <t>ISTITUTO TECNICO "FRANCHETTI- SALVIANI"</t>
    </r>
  </si>
  <si>
    <r>
      <rPr>
        <sz val="7.5"/>
        <rFont val="Microsoft Sans Serif"/>
        <family val="2"/>
      </rPr>
      <t>E14D25002700001</t>
    </r>
  </si>
  <si>
    <r>
      <rPr>
        <sz val="7.5"/>
        <rFont val="Microsoft Sans Serif"/>
        <family val="2"/>
      </rPr>
      <t>TRIS009005</t>
    </r>
  </si>
  <si>
    <r>
      <rPr>
        <sz val="7.5"/>
        <rFont val="Microsoft Sans Serif"/>
        <family val="2"/>
      </rPr>
      <t>ORVIETO I.I.S. SCIENTIFICO E TECNICO</t>
    </r>
  </si>
  <si>
    <r>
      <rPr>
        <sz val="7.5"/>
        <rFont val="Microsoft Sans Serif"/>
        <family val="2"/>
      </rPr>
      <t>G44D25002570001</t>
    </r>
  </si>
  <si>
    <r>
      <rPr>
        <sz val="7.5"/>
        <rFont val="Microsoft Sans Serif"/>
        <family val="2"/>
      </rPr>
      <t>PGIS014001</t>
    </r>
  </si>
  <si>
    <r>
      <rPr>
        <sz val="7.5"/>
        <rFont val="Microsoft Sans Serif"/>
        <family val="2"/>
      </rPr>
      <t>I.I.S. "LEONARDO DA VINCI"</t>
    </r>
  </si>
  <si>
    <r>
      <rPr>
        <sz val="7.5"/>
        <rFont val="Microsoft Sans Serif"/>
        <family val="2"/>
      </rPr>
      <t>D84D25002040001</t>
    </r>
  </si>
  <si>
    <r>
      <rPr>
        <sz val="7.5"/>
        <rFont val="Microsoft Sans Serif"/>
        <family val="2"/>
      </rPr>
      <t>PGIC83200A</t>
    </r>
  </si>
  <si>
    <r>
      <rPr>
        <sz val="7.5"/>
        <rFont val="Microsoft Sans Serif"/>
        <family val="2"/>
      </rPr>
      <t>I.O. GIANO-BASTARDO</t>
    </r>
  </si>
  <si>
    <r>
      <rPr>
        <sz val="7.5"/>
        <rFont val="Microsoft Sans Serif"/>
        <family val="2"/>
      </rPr>
      <t>H94D25001070001</t>
    </r>
  </si>
  <si>
    <r>
      <rPr>
        <sz val="7.5"/>
        <rFont val="Microsoft Sans Serif"/>
        <family val="2"/>
      </rPr>
      <t>TRIS00200A</t>
    </r>
  </si>
  <si>
    <r>
      <rPr>
        <sz val="7.5"/>
        <rFont val="Microsoft Sans Serif"/>
        <family val="2"/>
      </rPr>
      <t>ORVIETO I.I.S. ART. CLASS. E PROF.LE</t>
    </r>
  </si>
  <si>
    <r>
      <rPr>
        <sz val="7.5"/>
        <rFont val="Microsoft Sans Serif"/>
        <family val="2"/>
      </rPr>
      <t>B44D25002030001</t>
    </r>
  </si>
  <si>
    <r>
      <rPr>
        <sz val="7.5"/>
        <rFont val="Microsoft Sans Serif"/>
        <family val="2"/>
      </rPr>
      <t>PGTE01000A</t>
    </r>
  </si>
  <si>
    <r>
      <rPr>
        <sz val="7.5"/>
        <rFont val="Microsoft Sans Serif"/>
        <family val="2"/>
      </rPr>
      <t>Secondo Ciclo - ISTITUTO TECNICO PER ATTIVITA' SOCIALI</t>
    </r>
  </si>
  <si>
    <r>
      <rPr>
        <sz val="7.5"/>
        <rFont val="Microsoft Sans Serif"/>
        <family val="2"/>
      </rPr>
      <t>ITAS "GIORDANO BRUNO"</t>
    </r>
  </si>
  <si>
    <r>
      <rPr>
        <sz val="7.5"/>
        <rFont val="Microsoft Sans Serif"/>
        <family val="2"/>
      </rPr>
      <t>H94D25001090001</t>
    </r>
  </si>
  <si>
    <r>
      <rPr>
        <sz val="7.5"/>
        <rFont val="Microsoft Sans Serif"/>
        <family val="2"/>
      </rPr>
      <t>TRIS00100E</t>
    </r>
  </si>
  <si>
    <r>
      <rPr>
        <sz val="7.5"/>
        <rFont val="Microsoft Sans Serif"/>
        <family val="2"/>
      </rPr>
      <t>NARNI I.I.S. SC. MAG. GEOM. GANDHI</t>
    </r>
  </si>
  <si>
    <r>
      <rPr>
        <sz val="7.5"/>
        <rFont val="Microsoft Sans Serif"/>
        <family val="2"/>
      </rPr>
      <t>D34D25003680001</t>
    </r>
  </si>
  <si>
    <r>
      <rPr>
        <sz val="7.5"/>
        <rFont val="Microsoft Sans Serif"/>
        <family val="2"/>
      </rPr>
      <t>PGIS00200P</t>
    </r>
  </si>
  <si>
    <r>
      <rPr>
        <sz val="7.5"/>
        <rFont val="Microsoft Sans Serif"/>
        <family val="2"/>
      </rPr>
      <t>I.I.S. "R. CASIMIRI"</t>
    </r>
  </si>
  <si>
    <r>
      <rPr>
        <sz val="7.5"/>
        <rFont val="Microsoft Sans Serif"/>
        <family val="2"/>
      </rPr>
      <t>F24D25001370001</t>
    </r>
  </si>
  <si>
    <r>
      <rPr>
        <sz val="7.5"/>
        <rFont val="Microsoft Sans Serif"/>
        <family val="2"/>
      </rPr>
      <t>PGIS013005</t>
    </r>
  </si>
  <si>
    <r>
      <rPr>
        <sz val="7.5"/>
        <rFont val="Microsoft Sans Serif"/>
        <family val="2"/>
      </rPr>
      <t>I.O. "ROSSELLI-RASETTI"</t>
    </r>
  </si>
  <si>
    <r>
      <rPr>
        <sz val="7.5"/>
        <rFont val="Microsoft Sans Serif"/>
        <family val="2"/>
      </rPr>
      <t>E64D25002070001</t>
    </r>
  </si>
  <si>
    <r>
      <rPr>
        <sz val="7.5"/>
        <rFont val="Microsoft Sans Serif"/>
        <family val="2"/>
      </rPr>
      <t>PGMM111007</t>
    </r>
  </si>
  <si>
    <r>
      <rPr>
        <sz val="7.5"/>
        <rFont val="Microsoft Sans Serif"/>
        <family val="2"/>
      </rPr>
      <t xml:space="preserve">Primo Ciclo - SCUOLA
</t>
    </r>
    <r>
      <rPr>
        <sz val="7.5"/>
        <rFont val="Microsoft Sans Serif"/>
        <family val="2"/>
      </rPr>
      <t>SECONDARIA DI PRIMO GRADO</t>
    </r>
  </si>
  <si>
    <r>
      <rPr>
        <sz val="7.5"/>
        <rFont val="Microsoft Sans Serif"/>
        <family val="2"/>
      </rPr>
      <t>I.O. "G. MAZZINI"</t>
    </r>
  </si>
  <si>
    <r>
      <rPr>
        <sz val="7.5"/>
        <rFont val="Microsoft Sans Serif"/>
        <family val="2"/>
      </rPr>
      <t>C54D25006360001</t>
    </r>
  </si>
  <si>
    <t>AORR01000A</t>
  </si>
  <si>
    <t>Secondo Ciclo - ISTITUTO DI
ISRUZIONE SECONDARIA
SUPERIORE</t>
  </si>
  <si>
    <t>Istituto tecnico e professionale
regionale "Corrado Gex"</t>
  </si>
  <si>
    <t>G64D25003400001</t>
  </si>
  <si>
    <t>Valle D'Aosta</t>
  </si>
  <si>
    <t>AOTD010005</t>
  </si>
  <si>
    <t>Istituzione scolastica di istruzione
tecnica "I. Manzetti" (Indirizzo:
tecnico del settore tecnologico)</t>
  </si>
  <si>
    <t>F64D25001590001</t>
  </si>
  <si>
    <t>AOPS02000L</t>
  </si>
  <si>
    <t>Secondo Ciclo - LICEO
SCIENTIFICO</t>
  </si>
  <si>
    <t>Istituzione scolastica di istruzione
liceale,tecnica e professionale
(Indirizzo: liceo scientifico)</t>
  </si>
  <si>
    <t>B44D25002350001</t>
  </si>
  <si>
    <t>AORA025009</t>
  </si>
  <si>
    <t>Secondo Ciclo - IST PROF PER
L'AGRICOLTURA</t>
  </si>
  <si>
    <t>INSTITUT AGRICOLE REGIONAL</t>
  </si>
  <si>
    <t>I65D25000000001</t>
  </si>
  <si>
    <t>AORI47500D</t>
  </si>
  <si>
    <t>Secondo Ciclo - IST PROF 
INDUSTRIA E ARTIGIANATO</t>
  </si>
  <si>
    <t>DON BOSCO</t>
  </si>
  <si>
    <t>I54D25007000001</t>
  </si>
  <si>
    <r>
      <rPr>
        <sz val="7.5"/>
        <rFont val="Microsoft Sans Serif"/>
        <family val="2"/>
      </rPr>
      <t>VEIS021001</t>
    </r>
  </si>
  <si>
    <r>
      <rPr>
        <sz val="7.5"/>
        <rFont val="Microsoft Sans Serif"/>
        <family val="2"/>
      </rPr>
      <t>C. SCARPA - E. MATTEI</t>
    </r>
  </si>
  <si>
    <r>
      <rPr>
        <sz val="7.5"/>
        <rFont val="Microsoft Sans Serif"/>
        <family val="2"/>
      </rPr>
      <t>J64D25002050001</t>
    </r>
  </si>
  <si>
    <r>
      <rPr>
        <b/>
        <sz val="9"/>
        <rFont val="Arial"/>
        <family val="2"/>
      </rPr>
      <t>VENETO</t>
    </r>
  </si>
  <si>
    <r>
      <rPr>
        <sz val="7.5"/>
        <rFont val="Microsoft Sans Serif"/>
        <family val="2"/>
      </rPr>
      <t>VIIS01100N</t>
    </r>
  </si>
  <si>
    <r>
      <rPr>
        <sz val="7.5"/>
        <rFont val="Microsoft Sans Serif"/>
        <family val="2"/>
      </rPr>
      <t>IIS LONIGO</t>
    </r>
  </si>
  <si>
    <r>
      <rPr>
        <sz val="7.5"/>
        <rFont val="Microsoft Sans Serif"/>
        <family val="2"/>
      </rPr>
      <t>B24D25001680001</t>
    </r>
  </si>
  <si>
    <r>
      <rPr>
        <sz val="7.5"/>
        <rFont val="Microsoft Sans Serif"/>
        <family val="2"/>
      </rPr>
      <t>PDTF04000Q</t>
    </r>
  </si>
  <si>
    <r>
      <rPr>
        <sz val="7.5"/>
        <rFont val="Microsoft Sans Serif"/>
        <family val="2"/>
      </rPr>
      <t>ITI SEVERI-PADOVA</t>
    </r>
  </si>
  <si>
    <r>
      <rPr>
        <sz val="7.5"/>
        <rFont val="Microsoft Sans Serif"/>
        <family val="2"/>
      </rPr>
      <t>F94D25001770001</t>
    </r>
  </si>
  <si>
    <r>
      <rPr>
        <sz val="7.5"/>
        <rFont val="Microsoft Sans Serif"/>
        <family val="2"/>
      </rPr>
      <t>VRTD13000D</t>
    </r>
  </si>
  <si>
    <r>
      <rPr>
        <sz val="7.5"/>
        <rFont val="Microsoft Sans Serif"/>
        <family val="2"/>
      </rPr>
      <t>LORGNA-PINDEMONTE</t>
    </r>
  </si>
  <si>
    <r>
      <rPr>
        <sz val="7.5"/>
        <rFont val="Microsoft Sans Serif"/>
        <family val="2"/>
      </rPr>
      <t>H34D25001650001</t>
    </r>
  </si>
  <si>
    <r>
      <rPr>
        <sz val="7.5"/>
        <rFont val="Microsoft Sans Serif"/>
        <family val="2"/>
      </rPr>
      <t>VEIS018005</t>
    </r>
  </si>
  <si>
    <r>
      <rPr>
        <sz val="7.5"/>
        <rFont val="Microsoft Sans Serif"/>
        <family val="2"/>
      </rPr>
      <t>" ANDREA GRITTI "</t>
    </r>
  </si>
  <si>
    <r>
      <rPr>
        <sz val="7.5"/>
        <rFont val="Microsoft Sans Serif"/>
        <family val="2"/>
      </rPr>
      <t>H74D25001480001</t>
    </r>
  </si>
  <si>
    <r>
      <rPr>
        <sz val="7.5"/>
        <rFont val="Microsoft Sans Serif"/>
        <family val="2"/>
      </rPr>
      <t>VRRA02000Q</t>
    </r>
  </si>
  <si>
    <r>
      <rPr>
        <sz val="7.5"/>
        <rFont val="Microsoft Sans Serif"/>
        <family val="2"/>
      </rPr>
      <t>Secondo Ciclo - IST  PROF  PER L'AGRICOLTURA</t>
    </r>
  </si>
  <si>
    <r>
      <rPr>
        <sz val="7.5"/>
        <rFont val="Microsoft Sans Serif"/>
        <family val="2"/>
      </rPr>
      <t>IST. PROF.LE DI STATO "G.MEDICI"</t>
    </r>
  </si>
  <si>
    <r>
      <rPr>
        <sz val="7.5"/>
        <rFont val="Microsoft Sans Serif"/>
        <family val="2"/>
      </rPr>
      <t>I14D25001340001</t>
    </r>
  </si>
  <si>
    <r>
      <rPr>
        <sz val="7.5"/>
        <rFont val="Microsoft Sans Serif"/>
        <family val="2"/>
      </rPr>
      <t>VRRI01000R</t>
    </r>
  </si>
  <si>
    <r>
      <rPr>
        <sz val="7.5"/>
        <rFont val="Microsoft Sans Serif"/>
        <family val="2"/>
      </rPr>
      <t>GIOVANNI GIORGI</t>
    </r>
  </si>
  <si>
    <r>
      <rPr>
        <sz val="7.5"/>
        <rFont val="Microsoft Sans Serif"/>
        <family val="2"/>
      </rPr>
      <t>B34D25001990001</t>
    </r>
  </si>
  <si>
    <r>
      <rPr>
        <sz val="7.5"/>
        <rFont val="Microsoft Sans Serif"/>
        <family val="2"/>
      </rPr>
      <t>ROIS008009</t>
    </r>
  </si>
  <si>
    <r>
      <rPr>
        <sz val="7.5"/>
        <rFont val="Microsoft Sans Serif"/>
        <family val="2"/>
      </rPr>
      <t>I.I.S. "E. DE AMICIS" ROVIGO</t>
    </r>
  </si>
  <si>
    <r>
      <rPr>
        <sz val="7.5"/>
        <rFont val="Microsoft Sans Serif"/>
        <family val="2"/>
      </rPr>
      <t>J14D25003370001</t>
    </r>
  </si>
  <si>
    <r>
      <rPr>
        <sz val="7.5"/>
        <rFont val="Microsoft Sans Serif"/>
        <family val="2"/>
      </rPr>
      <t>VIRI03000N</t>
    </r>
  </si>
  <si>
    <r>
      <rPr>
        <sz val="7.5"/>
        <rFont val="Microsoft Sans Serif"/>
        <family val="2"/>
      </rPr>
      <t>IPS   "G. B. GARBIN"</t>
    </r>
  </si>
  <si>
    <r>
      <rPr>
        <sz val="7.5"/>
        <rFont val="Microsoft Sans Serif"/>
        <family val="2"/>
      </rPr>
      <t>F54D25005740001</t>
    </r>
  </si>
  <si>
    <r>
      <rPr>
        <sz val="7.5"/>
        <rFont val="Microsoft Sans Serif"/>
        <family val="2"/>
      </rPr>
      <t>BLIS00100B</t>
    </r>
  </si>
  <si>
    <r>
      <rPr>
        <sz val="7.5"/>
        <rFont val="Microsoft Sans Serif"/>
        <family val="2"/>
      </rPr>
      <t>G94D25002160001</t>
    </r>
  </si>
  <si>
    <r>
      <rPr>
        <sz val="7.5"/>
        <rFont val="Microsoft Sans Serif"/>
        <family val="2"/>
      </rPr>
      <t>VRIS01800R</t>
    </r>
  </si>
  <si>
    <r>
      <rPr>
        <sz val="7.5"/>
        <rFont val="Microsoft Sans Serif"/>
        <family val="2"/>
      </rPr>
      <t>G. FERRARIS - E. FERMI</t>
    </r>
  </si>
  <si>
    <r>
      <rPr>
        <sz val="7.5"/>
        <rFont val="Microsoft Sans Serif"/>
        <family val="2"/>
      </rPr>
      <t>H34D25001510001</t>
    </r>
  </si>
  <si>
    <r>
      <rPr>
        <sz val="7.5"/>
        <rFont val="Microsoft Sans Serif"/>
        <family val="2"/>
      </rPr>
      <t>VERH03000V</t>
    </r>
  </si>
  <si>
    <r>
      <rPr>
        <sz val="7.5"/>
        <rFont val="Microsoft Sans Serif"/>
        <family val="2"/>
      </rPr>
      <t>CESARE MUSATTI</t>
    </r>
  </si>
  <si>
    <r>
      <rPr>
        <sz val="7.5"/>
        <rFont val="Microsoft Sans Serif"/>
        <family val="2"/>
      </rPr>
      <t>E44D25001920001</t>
    </r>
  </si>
  <si>
    <r>
      <rPr>
        <sz val="7.5"/>
        <rFont val="Microsoft Sans Serif"/>
        <family val="2"/>
      </rPr>
      <t>PDRHMH500 P</t>
    </r>
  </si>
  <si>
    <r>
      <rPr>
        <sz val="7.5"/>
        <rFont val="Microsoft Sans Serif"/>
        <family val="2"/>
      </rPr>
      <t>SMART INNOVATION SCHOOL</t>
    </r>
  </si>
  <si>
    <r>
      <rPr>
        <sz val="7.5"/>
        <rFont val="Microsoft Sans Serif"/>
        <family val="2"/>
      </rPr>
      <t>I74D25001710001</t>
    </r>
  </si>
  <si>
    <r>
      <rPr>
        <sz val="7.5"/>
        <rFont val="Microsoft Sans Serif"/>
        <family val="2"/>
      </rPr>
      <t>TVIS02200R</t>
    </r>
  </si>
  <si>
    <r>
      <rPr>
        <sz val="7.5"/>
        <rFont val="Microsoft Sans Serif"/>
        <family val="2"/>
      </rPr>
      <t>I.S.I.S.S. "C. ROSSELLI"</t>
    </r>
  </si>
  <si>
    <r>
      <rPr>
        <sz val="7.5"/>
        <rFont val="Microsoft Sans Serif"/>
        <family val="2"/>
      </rPr>
      <t>C24D25001530001</t>
    </r>
  </si>
  <si>
    <r>
      <rPr>
        <sz val="7.5"/>
        <rFont val="Microsoft Sans Serif"/>
        <family val="2"/>
      </rPr>
      <t>VIIS007002</t>
    </r>
  </si>
  <si>
    <r>
      <rPr>
        <sz val="7.5"/>
        <rFont val="Microsoft Sans Serif"/>
        <family val="2"/>
      </rPr>
      <t>IIS S. CECCATO</t>
    </r>
  </si>
  <si>
    <r>
      <rPr>
        <sz val="7.5"/>
        <rFont val="Microsoft Sans Serif"/>
        <family val="2"/>
      </rPr>
      <t>C24D25001430001</t>
    </r>
  </si>
  <si>
    <r>
      <rPr>
        <sz val="7.5"/>
        <rFont val="Microsoft Sans Serif"/>
        <family val="2"/>
      </rPr>
      <t>VERH04000D</t>
    </r>
  </si>
  <si>
    <r>
      <rPr>
        <sz val="7.5"/>
        <rFont val="Microsoft Sans Serif"/>
        <family val="2"/>
      </rPr>
      <t>ANDREA BARBARIGO</t>
    </r>
  </si>
  <si>
    <r>
      <rPr>
        <sz val="7.5"/>
        <rFont val="Microsoft Sans Serif"/>
        <family val="2"/>
      </rPr>
      <t>B74D25001890001</t>
    </r>
  </si>
  <si>
    <r>
      <rPr>
        <sz val="7.5"/>
        <rFont val="Microsoft Sans Serif"/>
        <family val="2"/>
      </rPr>
      <t>VIRF020004</t>
    </r>
  </si>
  <si>
    <r>
      <rPr>
        <sz val="7.5"/>
        <rFont val="Microsoft Sans Serif"/>
        <family val="2"/>
      </rPr>
      <t>IPSS "B. MONTAGNA"</t>
    </r>
  </si>
  <si>
    <r>
      <rPr>
        <sz val="7.5"/>
        <rFont val="Microsoft Sans Serif"/>
        <family val="2"/>
      </rPr>
      <t>C34D25001810001</t>
    </r>
  </si>
  <si>
    <r>
      <rPr>
        <sz val="7.5"/>
        <rFont val="Microsoft Sans Serif"/>
        <family val="2"/>
      </rPr>
      <t>ROIS003006</t>
    </r>
  </si>
  <si>
    <r>
      <rPr>
        <sz val="7.5"/>
        <rFont val="Microsoft Sans Serif"/>
        <family val="2"/>
      </rPr>
      <t>I.I.S. "B. MUNARI" CASTELMASSA</t>
    </r>
  </si>
  <si>
    <r>
      <rPr>
        <sz val="7.5"/>
        <rFont val="Microsoft Sans Serif"/>
        <family val="2"/>
      </rPr>
      <t>I84D25001630001</t>
    </r>
  </si>
  <si>
    <r>
      <rPr>
        <sz val="7.5"/>
        <rFont val="Microsoft Sans Serif"/>
        <family val="2"/>
      </rPr>
      <t>TVRH01000N</t>
    </r>
  </si>
  <si>
    <r>
      <rPr>
        <sz val="7.5"/>
        <rFont val="Microsoft Sans Serif"/>
        <family val="2"/>
      </rPr>
      <t>I.P.S.S.E.O.A. G. MAFFIOLI</t>
    </r>
  </si>
  <si>
    <r>
      <rPr>
        <sz val="7.5"/>
        <rFont val="Microsoft Sans Serif"/>
        <family val="2"/>
      </rPr>
      <t>D24D25002080001</t>
    </r>
  </si>
  <si>
    <r>
      <rPr>
        <sz val="7.5"/>
        <rFont val="Microsoft Sans Serif"/>
        <family val="2"/>
      </rPr>
      <t>VIIS021008</t>
    </r>
  </si>
  <si>
    <r>
      <rPr>
        <sz val="7.5"/>
        <rFont val="Microsoft Sans Serif"/>
        <family val="2"/>
      </rPr>
      <t>I.S.  "ANDREA SCOTTON"</t>
    </r>
  </si>
  <si>
    <r>
      <rPr>
        <sz val="7.5"/>
        <rFont val="Microsoft Sans Serif"/>
        <family val="2"/>
      </rPr>
      <t>G94D25001840001</t>
    </r>
  </si>
  <si>
    <r>
      <rPr>
        <sz val="7.5"/>
        <rFont val="Microsoft Sans Serif"/>
        <family val="2"/>
      </rPr>
      <t>TVIS01600D</t>
    </r>
  </si>
  <si>
    <r>
      <rPr>
        <sz val="7.5"/>
        <rFont val="Microsoft Sans Serif"/>
        <family val="2"/>
      </rPr>
      <t>IS F.BESTA</t>
    </r>
  </si>
  <si>
    <r>
      <rPr>
        <sz val="7.5"/>
        <rFont val="Microsoft Sans Serif"/>
        <family val="2"/>
      </rPr>
      <t>D44D25001970001</t>
    </r>
  </si>
  <si>
    <r>
      <rPr>
        <sz val="7.5"/>
        <rFont val="Microsoft Sans Serif"/>
        <family val="2"/>
      </rPr>
      <t>PDRI07000P</t>
    </r>
  </si>
  <si>
    <r>
      <rPr>
        <sz val="7.5"/>
        <rFont val="Microsoft Sans Serif"/>
        <family val="2"/>
      </rPr>
      <t>I.P.I.A."E. BERNARDI" - PD</t>
    </r>
  </si>
  <si>
    <r>
      <rPr>
        <sz val="7.5"/>
        <rFont val="Microsoft Sans Serif"/>
        <family val="2"/>
      </rPr>
      <t>F94D25001790001</t>
    </r>
  </si>
  <si>
    <r>
      <rPr>
        <sz val="7.5"/>
        <rFont val="Microsoft Sans Serif"/>
        <family val="2"/>
      </rPr>
      <t>TVIS02400C</t>
    </r>
  </si>
  <si>
    <r>
      <rPr>
        <sz val="7.5"/>
        <rFont val="Microsoft Sans Serif"/>
        <family val="2"/>
      </rPr>
      <t>I.S. "EINAUDI - SCARPA"</t>
    </r>
  </si>
  <si>
    <r>
      <rPr>
        <sz val="7.5"/>
        <rFont val="Microsoft Sans Serif"/>
        <family val="2"/>
      </rPr>
      <t>H94D25001310001</t>
    </r>
  </si>
  <si>
    <r>
      <rPr>
        <sz val="7.5"/>
        <rFont val="Microsoft Sans Serif"/>
        <family val="2"/>
      </rPr>
      <t>VRIS00700A</t>
    </r>
  </si>
  <si>
    <r>
      <rPr>
        <sz val="7.5"/>
        <rFont val="Microsoft Sans Serif"/>
        <family val="2"/>
      </rPr>
      <t>CARLO ANTI - LICEO - ITI - PROFESSIONALE</t>
    </r>
  </si>
  <si>
    <r>
      <rPr>
        <sz val="7.5"/>
        <rFont val="Microsoft Sans Serif"/>
        <family val="2"/>
      </rPr>
      <t>H84D25001430001</t>
    </r>
  </si>
  <si>
    <r>
      <rPr>
        <sz val="7.5"/>
        <rFont val="Microsoft Sans Serif"/>
        <family val="2"/>
      </rPr>
      <t>VRRH02000X</t>
    </r>
  </si>
  <si>
    <r>
      <rPr>
        <sz val="7.5"/>
        <rFont val="Microsoft Sans Serif"/>
        <family val="2"/>
      </rPr>
      <t>ANGELO BERTI</t>
    </r>
  </si>
  <si>
    <r>
      <rPr>
        <sz val="7.5"/>
        <rFont val="Microsoft Sans Serif"/>
        <family val="2"/>
      </rPr>
      <t>E64D25002110001</t>
    </r>
  </si>
  <si>
    <r>
      <rPr>
        <sz val="7.5"/>
        <rFont val="Microsoft Sans Serif"/>
        <family val="2"/>
      </rPr>
      <t>PDIS02400A</t>
    </r>
  </si>
  <si>
    <r>
      <rPr>
        <sz val="7.5"/>
        <rFont val="Microsoft Sans Serif"/>
        <family val="2"/>
      </rPr>
      <t>I.I.S. ATESTINO-ESTE</t>
    </r>
  </si>
  <si>
    <r>
      <rPr>
        <sz val="7.5"/>
        <rFont val="Microsoft Sans Serif"/>
        <family val="2"/>
      </rPr>
      <t>I44D25001870001</t>
    </r>
  </si>
  <si>
    <r>
      <rPr>
        <sz val="7.5"/>
        <rFont val="Microsoft Sans Serif"/>
        <family val="2"/>
      </rPr>
      <t>VRIS017001</t>
    </r>
  </si>
  <si>
    <r>
      <rPr>
        <sz val="7.5"/>
        <rFont val="Microsoft Sans Serif"/>
        <family val="2"/>
      </rPr>
      <t>"MARIE CURIE" GARDA- BUSSOLENGO</t>
    </r>
  </si>
  <si>
    <r>
      <rPr>
        <sz val="7.5"/>
        <rFont val="Microsoft Sans Serif"/>
        <family val="2"/>
      </rPr>
      <t>C24D25001340001</t>
    </r>
  </si>
  <si>
    <r>
      <rPr>
        <sz val="7.5"/>
        <rFont val="Microsoft Sans Serif"/>
        <family val="2"/>
      </rPr>
      <t>VEIS019001</t>
    </r>
  </si>
  <si>
    <r>
      <rPr>
        <sz val="7.5"/>
        <rFont val="Microsoft Sans Serif"/>
        <family val="2"/>
      </rPr>
      <t>ANTONIO PACINOTTI</t>
    </r>
  </si>
  <si>
    <r>
      <rPr>
        <sz val="7.5"/>
        <rFont val="Microsoft Sans Serif"/>
        <family val="2"/>
      </rPr>
      <t>B74D25002000001</t>
    </r>
  </si>
  <si>
    <r>
      <rPr>
        <sz val="7.5"/>
        <rFont val="Microsoft Sans Serif"/>
        <family val="2"/>
      </rPr>
      <t>VITD05000D</t>
    </r>
  </si>
  <si>
    <r>
      <rPr>
        <sz val="7.5"/>
        <rFont val="Microsoft Sans Serif"/>
        <family val="2"/>
      </rPr>
      <t>ITET "LUIGI EINAUDI"</t>
    </r>
  </si>
  <si>
    <r>
      <rPr>
        <sz val="7.5"/>
        <rFont val="Microsoft Sans Serif"/>
        <family val="2"/>
      </rPr>
      <t>E74D25002200001</t>
    </r>
  </si>
  <si>
    <r>
      <rPr>
        <sz val="7.5"/>
        <rFont val="Microsoft Sans Serif"/>
        <family val="2"/>
      </rPr>
      <t>TVRH06000P</t>
    </r>
  </si>
  <si>
    <r>
      <rPr>
        <sz val="7.5"/>
        <rFont val="Microsoft Sans Serif"/>
        <family val="2"/>
      </rPr>
      <t>I.P.S.S.E.O.A. BELTRAME</t>
    </r>
  </si>
  <si>
    <r>
      <rPr>
        <sz val="7.5"/>
        <rFont val="Microsoft Sans Serif"/>
        <family val="2"/>
      </rPr>
      <t>I14D25001370001</t>
    </r>
  </si>
  <si>
    <r>
      <rPr>
        <sz val="7.5"/>
        <rFont val="Microsoft Sans Serif"/>
        <family val="2"/>
      </rPr>
      <t>VIRI05000V</t>
    </r>
  </si>
  <si>
    <r>
      <rPr>
        <sz val="7.5"/>
        <rFont val="Microsoft Sans Serif"/>
        <family val="2"/>
      </rPr>
      <t>IPSIA "F. LAMPERTICO"</t>
    </r>
  </si>
  <si>
    <r>
      <rPr>
        <sz val="7.5"/>
        <rFont val="Microsoft Sans Serif"/>
        <family val="2"/>
      </rPr>
      <t>G34D25002940001</t>
    </r>
  </si>
  <si>
    <r>
      <rPr>
        <sz val="7.5"/>
        <rFont val="Microsoft Sans Serif"/>
        <family val="2"/>
      </rPr>
      <t>VIIS01600R</t>
    </r>
  </si>
  <si>
    <r>
      <rPr>
        <sz val="7.5"/>
        <rFont val="Microsoft Sans Serif"/>
        <family val="2"/>
      </rPr>
      <t>IIS A. DA SCHIO</t>
    </r>
  </si>
  <si>
    <r>
      <rPr>
        <sz val="7.5"/>
        <rFont val="Microsoft Sans Serif"/>
        <family val="2"/>
      </rPr>
      <t>J34D25002060001</t>
    </r>
  </si>
  <si>
    <r>
      <rPr>
        <sz val="7.5"/>
        <rFont val="Microsoft Sans Serif"/>
        <family val="2"/>
      </rPr>
      <t>VRRH03000E</t>
    </r>
  </si>
  <si>
    <r>
      <rPr>
        <sz val="7.5"/>
        <rFont val="Microsoft Sans Serif"/>
        <family val="2"/>
      </rPr>
      <t>LUIGI CARNACINA</t>
    </r>
  </si>
  <si>
    <r>
      <rPr>
        <sz val="7.5"/>
        <rFont val="Microsoft Sans Serif"/>
        <family val="2"/>
      </rPr>
      <t>H84D25001750001</t>
    </r>
  </si>
  <si>
    <r>
      <rPr>
        <sz val="7.5"/>
        <rFont val="Microsoft Sans Serif"/>
        <family val="2"/>
      </rPr>
      <t>TVIS00900A</t>
    </r>
  </si>
  <si>
    <r>
      <rPr>
        <sz val="7.5"/>
        <rFont val="Microsoft Sans Serif"/>
        <family val="2"/>
      </rPr>
      <t>IISS "MARCO FANNO"</t>
    </r>
  </si>
  <si>
    <r>
      <rPr>
        <sz val="7.5"/>
        <rFont val="Microsoft Sans Serif"/>
        <family val="2"/>
      </rPr>
      <t>F24D25001500001</t>
    </r>
  </si>
  <si>
    <r>
      <rPr>
        <sz val="7.5"/>
        <rFont val="Microsoft Sans Serif"/>
        <family val="2"/>
      </rPr>
      <t>BLIS008006</t>
    </r>
  </si>
  <si>
    <r>
      <rPr>
        <sz val="7.5"/>
        <rFont val="Microsoft Sans Serif"/>
        <family val="2"/>
      </rPr>
      <t>ISTITUTO SUPERIORE DI FELTRE</t>
    </r>
  </si>
  <si>
    <r>
      <rPr>
        <sz val="7.5"/>
        <rFont val="Microsoft Sans Serif"/>
        <family val="2"/>
      </rPr>
      <t>F94D25001820001</t>
    </r>
  </si>
  <si>
    <r>
      <rPr>
        <sz val="7.5"/>
        <rFont val="Microsoft Sans Serif"/>
        <family val="2"/>
      </rPr>
      <t>TVIS00700P</t>
    </r>
  </si>
  <si>
    <r>
      <rPr>
        <sz val="7.5"/>
        <rFont val="Microsoft Sans Serif"/>
        <family val="2"/>
      </rPr>
      <t>IS VITTORIO V. CITTA' D.VITTORIA</t>
    </r>
  </si>
  <si>
    <r>
      <rPr>
        <sz val="7.5"/>
        <rFont val="Microsoft Sans Serif"/>
        <family val="2"/>
      </rPr>
      <t>B14D25001840001</t>
    </r>
  </si>
  <si>
    <r>
      <rPr>
        <sz val="7.5"/>
        <rFont val="Microsoft Sans Serif"/>
        <family val="2"/>
      </rPr>
      <t>VERH020008</t>
    </r>
  </si>
  <si>
    <r>
      <rPr>
        <sz val="7.5"/>
        <rFont val="Microsoft Sans Serif"/>
        <family val="2"/>
      </rPr>
      <t>ELENA CORNARO</t>
    </r>
  </si>
  <si>
    <r>
      <rPr>
        <sz val="7.5"/>
        <rFont val="Microsoft Sans Serif"/>
        <family val="2"/>
      </rPr>
      <t>D24D25002510001</t>
    </r>
  </si>
  <si>
    <r>
      <rPr>
        <sz val="7.5"/>
        <rFont val="Microsoft Sans Serif"/>
        <family val="2"/>
      </rPr>
      <t>VEIS004007</t>
    </r>
  </si>
  <si>
    <r>
      <rPr>
        <sz val="7.5"/>
        <rFont val="Microsoft Sans Serif"/>
        <family val="2"/>
      </rPr>
      <t>LUIGI LUZZATTI</t>
    </r>
  </si>
  <si>
    <r>
      <rPr>
        <sz val="7.5"/>
        <rFont val="Microsoft Sans Serif"/>
        <family val="2"/>
      </rPr>
      <t>H74D25001660001</t>
    </r>
  </si>
  <si>
    <r>
      <rPr>
        <sz val="7.5"/>
        <rFont val="Microsoft Sans Serif"/>
        <family val="2"/>
      </rPr>
      <t>PDTD04000D</t>
    </r>
  </si>
  <si>
    <r>
      <rPr>
        <sz val="7.5"/>
        <rFont val="Microsoft Sans Serif"/>
        <family val="2"/>
      </rPr>
      <t xml:space="preserve">ITE GIACINTO GIRARDI -
</t>
    </r>
    <r>
      <rPr>
        <sz val="7.5"/>
        <rFont val="Microsoft Sans Serif"/>
        <family val="2"/>
      </rPr>
      <t>CITTADELLA</t>
    </r>
  </si>
  <si>
    <r>
      <rPr>
        <sz val="7.5"/>
        <rFont val="Microsoft Sans Serif"/>
        <family val="2"/>
      </rPr>
      <t>C84D25001510001</t>
    </r>
  </si>
  <si>
    <r>
      <rPr>
        <sz val="7.5"/>
        <rFont val="Microsoft Sans Serif"/>
        <family val="2"/>
      </rPr>
      <t>VITF010009</t>
    </r>
  </si>
  <si>
    <r>
      <rPr>
        <sz val="7.5"/>
        <rFont val="Microsoft Sans Serif"/>
        <family val="2"/>
      </rPr>
      <t>ITI  "GALILEO GALILEI"</t>
    </r>
  </si>
  <si>
    <r>
      <rPr>
        <sz val="7.5"/>
        <rFont val="Microsoft Sans Serif"/>
        <family val="2"/>
      </rPr>
      <t>C34D25001510001</t>
    </r>
  </si>
  <si>
    <r>
      <rPr>
        <sz val="7.5"/>
        <rFont val="Microsoft Sans Serif"/>
        <family val="2"/>
      </rPr>
      <t>PDIS017007</t>
    </r>
  </si>
  <si>
    <r>
      <rPr>
        <sz val="7.5"/>
        <rFont val="Microsoft Sans Serif"/>
        <family val="2"/>
      </rPr>
      <t>IIS L.B.ALBERTI-ABANO T.</t>
    </r>
  </si>
  <si>
    <r>
      <rPr>
        <sz val="7.5"/>
        <rFont val="Microsoft Sans Serif"/>
        <family val="2"/>
      </rPr>
      <t>F44D25001550001</t>
    </r>
  </si>
  <si>
    <r>
      <rPr>
        <sz val="7.5"/>
        <rFont val="Microsoft Sans Serif"/>
        <family val="2"/>
      </rPr>
      <t>PDIS02700T</t>
    </r>
  </si>
  <si>
    <r>
      <rPr>
        <sz val="7.5"/>
        <rFont val="Microsoft Sans Serif"/>
        <family val="2"/>
      </rPr>
      <t>I.I.S. L.DA VINCI-PADOVA</t>
    </r>
  </si>
  <si>
    <r>
      <rPr>
        <sz val="7.5"/>
        <rFont val="Microsoft Sans Serif"/>
        <family val="2"/>
      </rPr>
      <t>H94D25001370001</t>
    </r>
  </si>
  <si>
    <r>
      <rPr>
        <sz val="7.5"/>
        <rFont val="Microsoft Sans Serif"/>
        <family val="2"/>
      </rPr>
      <t>TVRH03000V</t>
    </r>
  </si>
  <si>
    <r>
      <rPr>
        <sz val="7.5"/>
        <rFont val="Microsoft Sans Serif"/>
        <family val="2"/>
      </rPr>
      <t>I.P.S.S.E.O.A. ALBERINI</t>
    </r>
  </si>
  <si>
    <r>
      <rPr>
        <sz val="7.5"/>
        <rFont val="Microsoft Sans Serif"/>
        <family val="2"/>
      </rPr>
      <t>H94D25001140001</t>
    </r>
  </si>
  <si>
    <r>
      <rPr>
        <sz val="7.5"/>
        <rFont val="Microsoft Sans Serif"/>
        <family val="2"/>
      </rPr>
      <t>VEIS00800E</t>
    </r>
  </si>
  <si>
    <r>
      <rPr>
        <sz val="7.5"/>
        <rFont val="Microsoft Sans Serif"/>
        <family val="2"/>
      </rPr>
      <t>VENDRAMIN CORNER</t>
    </r>
  </si>
  <si>
    <r>
      <rPr>
        <sz val="7.5"/>
        <rFont val="Microsoft Sans Serif"/>
        <family val="2"/>
      </rPr>
      <t>D74D25002630001</t>
    </r>
  </si>
  <si>
    <r>
      <rPr>
        <sz val="7.5"/>
        <rFont val="Microsoft Sans Serif"/>
        <family val="2"/>
      </rPr>
      <t>ROIS00700D</t>
    </r>
  </si>
  <si>
    <r>
      <rPr>
        <sz val="7.5"/>
        <rFont val="Microsoft Sans Serif"/>
        <family val="2"/>
      </rPr>
      <t>I.I.S. "PRIMO LEVI" BADIA P.</t>
    </r>
  </si>
  <si>
    <r>
      <rPr>
        <sz val="7.5"/>
        <rFont val="Microsoft Sans Serif"/>
        <family val="2"/>
      </rPr>
      <t>E94D25002710001</t>
    </r>
  </si>
  <si>
    <r>
      <rPr>
        <sz val="7.5"/>
        <rFont val="Microsoft Sans Serif"/>
        <family val="2"/>
      </rPr>
      <t>VRTF005006</t>
    </r>
  </si>
  <si>
    <r>
      <rPr>
        <sz val="7.5"/>
        <rFont val="Microsoft Sans Serif"/>
        <family val="2"/>
      </rPr>
      <t xml:space="preserve">ISTITUTO TECNICO
</t>
    </r>
    <r>
      <rPr>
        <sz val="7.5"/>
        <rFont val="Microsoft Sans Serif"/>
        <family val="2"/>
      </rPr>
      <t>TECNOLOGICO "SAN ZENO"</t>
    </r>
  </si>
  <si>
    <r>
      <rPr>
        <sz val="7.5"/>
        <rFont val="Microsoft Sans Serif"/>
        <family val="2"/>
      </rPr>
      <t>F34D25001620001</t>
    </r>
  </si>
  <si>
    <r>
      <rPr>
        <sz val="7.5"/>
        <rFont val="Microsoft Sans Serif"/>
        <family val="2"/>
      </rPr>
      <t>VIIS00400E</t>
    </r>
  </si>
  <si>
    <r>
      <rPr>
        <sz val="7.5"/>
        <rFont val="Microsoft Sans Serif"/>
        <family val="2"/>
      </rPr>
      <t>IIS U. MASOTTO</t>
    </r>
  </si>
  <si>
    <r>
      <rPr>
        <sz val="7.5"/>
        <rFont val="Microsoft Sans Serif"/>
        <family val="2"/>
      </rPr>
      <t>F64D25001460001</t>
    </r>
  </si>
  <si>
    <r>
      <rPr>
        <sz val="7.5"/>
        <rFont val="Microsoft Sans Serif"/>
        <family val="2"/>
      </rPr>
      <t>VETD030001</t>
    </r>
  </si>
  <si>
    <r>
      <rPr>
        <sz val="7.5"/>
        <rFont val="Microsoft Sans Serif"/>
        <family val="2"/>
      </rPr>
      <t>LEON BATTISTA ALBERTI</t>
    </r>
  </si>
  <si>
    <r>
      <rPr>
        <sz val="7.5"/>
        <rFont val="Microsoft Sans Serif"/>
        <family val="2"/>
      </rPr>
      <t>C74D25001740001</t>
    </r>
  </si>
  <si>
    <r>
      <rPr>
        <sz val="7.5"/>
        <rFont val="Microsoft Sans Serif"/>
        <family val="2"/>
      </rPr>
      <t>VETF060003</t>
    </r>
  </si>
  <si>
    <r>
      <rPr>
        <sz val="7.5"/>
        <rFont val="Microsoft Sans Serif"/>
        <family val="2"/>
      </rPr>
      <t>VITO  VOLTERRA</t>
    </r>
  </si>
  <si>
    <r>
      <rPr>
        <sz val="7.5"/>
        <rFont val="Microsoft Sans Serif"/>
        <family val="2"/>
      </rPr>
      <t>I74D25001500001</t>
    </r>
  </si>
  <si>
    <r>
      <rPr>
        <sz val="7.5"/>
        <rFont val="Microsoft Sans Serif"/>
        <family val="2"/>
      </rPr>
      <t>VRIS00400V</t>
    </r>
  </si>
  <si>
    <r>
      <rPr>
        <sz val="7.5"/>
        <rFont val="Microsoft Sans Serif"/>
        <family val="2"/>
      </rPr>
      <t>"M.O. LUCIANO DAL CERO"</t>
    </r>
  </si>
  <si>
    <r>
      <rPr>
        <sz val="7.5"/>
        <rFont val="Microsoft Sans Serif"/>
        <family val="2"/>
      </rPr>
      <t>D84D25001980001</t>
    </r>
  </si>
  <si>
    <r>
      <rPr>
        <sz val="7.5"/>
        <rFont val="Microsoft Sans Serif"/>
        <family val="2"/>
      </rPr>
      <t>PDIS009008</t>
    </r>
  </si>
  <si>
    <r>
      <rPr>
        <sz val="7.5"/>
        <rFont val="Microsoft Sans Serif"/>
        <family val="2"/>
      </rPr>
      <t xml:space="preserve">IIS J. DA MONTAGNANA-
</t>
    </r>
    <r>
      <rPr>
        <sz val="7.5"/>
        <rFont val="Microsoft Sans Serif"/>
        <family val="2"/>
      </rPr>
      <t>MONTAGNANA</t>
    </r>
  </si>
  <si>
    <r>
      <rPr>
        <sz val="7.5"/>
        <rFont val="Microsoft Sans Serif"/>
        <family val="2"/>
      </rPr>
      <t>D54D25004840001</t>
    </r>
  </si>
  <si>
    <r>
      <rPr>
        <sz val="7.5"/>
        <rFont val="Microsoft Sans Serif"/>
        <family val="2"/>
      </rPr>
      <t>VRTD05000T</t>
    </r>
  </si>
  <si>
    <r>
      <rPr>
        <sz val="7.5"/>
        <rFont val="Microsoft Sans Serif"/>
        <family val="2"/>
      </rPr>
      <t>I34D25002170001</t>
    </r>
  </si>
  <si>
    <r>
      <rPr>
        <sz val="7.5"/>
        <rFont val="Microsoft Sans Serif"/>
        <family val="2"/>
      </rPr>
      <t>TVIS02300L</t>
    </r>
  </si>
  <si>
    <r>
      <rPr>
        <sz val="7.5"/>
        <rFont val="Microsoft Sans Serif"/>
        <family val="2"/>
      </rPr>
      <t>I.S. "GIORGI - FERMI"</t>
    </r>
  </si>
  <si>
    <r>
      <rPr>
        <sz val="7.5"/>
        <rFont val="Microsoft Sans Serif"/>
        <family val="2"/>
      </rPr>
      <t>D44D25002300001</t>
    </r>
  </si>
  <si>
    <r>
      <rPr>
        <sz val="7.5"/>
        <rFont val="Microsoft Sans Serif"/>
        <family val="2"/>
      </rPr>
      <t>VITD02000N</t>
    </r>
  </si>
  <si>
    <r>
      <rPr>
        <sz val="7.5"/>
        <rFont val="Microsoft Sans Serif"/>
        <family val="2"/>
      </rPr>
      <t>ITCG A. CECCATO</t>
    </r>
  </si>
  <si>
    <r>
      <rPr>
        <sz val="7.5"/>
        <rFont val="Microsoft Sans Serif"/>
        <family val="2"/>
      </rPr>
      <t>J14D25003500001</t>
    </r>
  </si>
  <si>
    <r>
      <rPr>
        <sz val="7.5"/>
        <rFont val="Microsoft Sans Serif"/>
        <family val="2"/>
      </rPr>
      <t>VRIS01200T</t>
    </r>
  </si>
  <si>
    <r>
      <rPr>
        <sz val="7.5"/>
        <rFont val="Microsoft Sans Serif"/>
        <family val="2"/>
      </rPr>
      <t>"STEFANI - BENTEGODI"</t>
    </r>
  </si>
  <si>
    <r>
      <rPr>
        <sz val="7.5"/>
        <rFont val="Microsoft Sans Serif"/>
        <family val="2"/>
      </rPr>
      <t>I34D25002020001</t>
    </r>
  </si>
  <si>
    <r>
      <rPr>
        <sz val="7.5"/>
        <rFont val="Microsoft Sans Serif"/>
        <family val="2"/>
      </rPr>
      <t>TVIS026004</t>
    </r>
  </si>
  <si>
    <r>
      <rPr>
        <sz val="7.5"/>
        <rFont val="Microsoft Sans Serif"/>
        <family val="2"/>
      </rPr>
      <t>IS GALILEI</t>
    </r>
  </si>
  <si>
    <r>
      <rPr>
        <sz val="7.5"/>
        <rFont val="Microsoft Sans Serif"/>
        <family val="2"/>
      </rPr>
      <t>H24D25001510001</t>
    </r>
  </si>
  <si>
    <r>
      <rPr>
        <sz val="7.5"/>
        <rFont val="Microsoft Sans Serif"/>
        <family val="2"/>
      </rPr>
      <t>TVIS018005</t>
    </r>
  </si>
  <si>
    <r>
      <rPr>
        <sz val="7.5"/>
        <rFont val="Microsoft Sans Serif"/>
        <family val="2"/>
      </rPr>
      <t>IS SARTOR</t>
    </r>
  </si>
  <si>
    <r>
      <rPr>
        <sz val="7.5"/>
        <rFont val="Microsoft Sans Serif"/>
        <family val="2"/>
      </rPr>
      <t>C24D25001220001</t>
    </r>
  </si>
  <si>
    <r>
      <rPr>
        <sz val="7.5"/>
        <rFont val="Microsoft Sans Serif"/>
        <family val="2"/>
      </rPr>
      <t>VETF015005</t>
    </r>
  </si>
  <si>
    <r>
      <rPr>
        <sz val="7.5"/>
        <rFont val="Microsoft Sans Serif"/>
        <family val="2"/>
      </rPr>
      <t>S.MARCO</t>
    </r>
  </si>
  <si>
    <r>
      <rPr>
        <sz val="7.5"/>
        <rFont val="Microsoft Sans Serif"/>
        <family val="2"/>
      </rPr>
      <t>H74D25001320001</t>
    </r>
  </si>
  <si>
    <r>
      <rPr>
        <sz val="7.5"/>
        <rFont val="Microsoft Sans Serif"/>
        <family val="2"/>
      </rPr>
      <t>VITF06000A</t>
    </r>
  </si>
  <si>
    <r>
      <rPr>
        <sz val="7.5"/>
        <rFont val="Microsoft Sans Serif"/>
        <family val="2"/>
      </rPr>
      <t>ITT  "G. CHILESOTTI"</t>
    </r>
  </si>
  <si>
    <r>
      <rPr>
        <sz val="7.5"/>
        <rFont val="Microsoft Sans Serif"/>
        <family val="2"/>
      </rPr>
      <t>F14D25001560001</t>
    </r>
  </si>
  <si>
    <r>
      <rPr>
        <sz val="7.5"/>
        <rFont val="Microsoft Sans Serif"/>
        <family val="2"/>
      </rPr>
      <t>VRIS016005</t>
    </r>
  </si>
  <si>
    <r>
      <rPr>
        <sz val="7.5"/>
        <rFont val="Microsoft Sans Serif"/>
        <family val="2"/>
      </rPr>
      <t>"L. CALABRESE - P. LEVI"</t>
    </r>
  </si>
  <si>
    <r>
      <rPr>
        <sz val="7.5"/>
        <rFont val="Microsoft Sans Serif"/>
        <family val="2"/>
      </rPr>
      <t>I64D25001790001</t>
    </r>
  </si>
  <si>
    <r>
      <rPr>
        <sz val="7.5"/>
        <rFont val="Microsoft Sans Serif"/>
        <family val="2"/>
      </rPr>
      <t>VRTN01500C</t>
    </r>
  </si>
  <si>
    <t>ISTITUTO TECNICO PER IL
TURISMO ROMANO GUARDINI</t>
  </si>
  <si>
    <r>
      <rPr>
        <sz val="7.5"/>
        <rFont val="Microsoft Sans Serif"/>
        <family val="2"/>
      </rPr>
      <t>B34D25002020001</t>
    </r>
  </si>
  <si>
    <r>
      <rPr>
        <sz val="7.5"/>
        <rFont val="Microsoft Sans Serif"/>
        <family val="2"/>
      </rPr>
      <t>VIIS022004</t>
    </r>
  </si>
  <si>
    <r>
      <rPr>
        <sz val="7.5"/>
        <rFont val="Microsoft Sans Serif"/>
        <family val="2"/>
      </rPr>
      <t xml:space="preserve">IIS "MARZOTTO-LUZZATTI" DI
</t>
    </r>
    <r>
      <rPr>
        <sz val="7.5"/>
        <rFont val="Microsoft Sans Serif"/>
        <family val="2"/>
      </rPr>
      <t>VALDAGNO</t>
    </r>
  </si>
  <si>
    <r>
      <rPr>
        <sz val="7.5"/>
        <rFont val="Microsoft Sans Serif"/>
        <family val="2"/>
      </rPr>
      <t>H74D25001670001</t>
    </r>
  </si>
  <si>
    <r>
      <rPr>
        <sz val="7.5"/>
        <rFont val="Microsoft Sans Serif"/>
        <family val="2"/>
      </rPr>
      <t>PDIS01400Q</t>
    </r>
  </si>
  <si>
    <r>
      <rPr>
        <sz val="7.5"/>
        <rFont val="Microsoft Sans Serif"/>
        <family val="2"/>
      </rPr>
      <t xml:space="preserve">IIS I.NEWTON-PERTINI
</t>
    </r>
    <r>
      <rPr>
        <sz val="7.5"/>
        <rFont val="Microsoft Sans Serif"/>
        <family val="2"/>
      </rPr>
      <t>CAMPOSAMPIERO</t>
    </r>
  </si>
  <si>
    <r>
      <rPr>
        <sz val="7.5"/>
        <rFont val="Microsoft Sans Serif"/>
        <family val="2"/>
      </rPr>
      <t>D44D25002130001</t>
    </r>
  </si>
  <si>
    <r>
      <rPr>
        <sz val="7.5"/>
        <rFont val="Microsoft Sans Serif"/>
        <family val="2"/>
      </rPr>
      <t>VEIS02700X</t>
    </r>
  </si>
  <si>
    <r>
      <rPr>
        <sz val="7.5"/>
        <rFont val="Microsoft Sans Serif"/>
        <family val="2"/>
      </rPr>
      <t>LEVI-PONTI</t>
    </r>
  </si>
  <si>
    <r>
      <rPr>
        <sz val="7.5"/>
        <rFont val="Microsoft Sans Serif"/>
        <family val="2"/>
      </rPr>
      <t>E74D25002190001</t>
    </r>
  </si>
  <si>
    <r>
      <rPr>
        <sz val="7.5"/>
        <rFont val="Microsoft Sans Serif"/>
        <family val="2"/>
      </rPr>
      <t>VEIS013002</t>
    </r>
  </si>
  <si>
    <r>
      <rPr>
        <sz val="7.5"/>
        <rFont val="Microsoft Sans Serif"/>
        <family val="2"/>
      </rPr>
      <t>LEONARDO  DA VINCI</t>
    </r>
  </si>
  <si>
    <r>
      <rPr>
        <sz val="7.5"/>
        <rFont val="Microsoft Sans Serif"/>
        <family val="2"/>
      </rPr>
      <t>H34D25001580001</t>
    </r>
  </si>
  <si>
    <r>
      <rPr>
        <sz val="7.5"/>
        <rFont val="Microsoft Sans Serif"/>
        <family val="2"/>
      </rPr>
      <t>PDIS026002</t>
    </r>
  </si>
  <si>
    <r>
      <rPr>
        <sz val="7.5"/>
        <rFont val="Microsoft Sans Serif"/>
        <family val="2"/>
      </rPr>
      <t>I.I.S. EUGANEO - ESTE</t>
    </r>
  </si>
  <si>
    <r>
      <rPr>
        <sz val="7.5"/>
        <rFont val="Microsoft Sans Serif"/>
        <family val="2"/>
      </rPr>
      <t>E44D25001960001</t>
    </r>
  </si>
  <si>
    <r>
      <rPr>
        <sz val="7.5"/>
        <rFont val="Microsoft Sans Serif"/>
        <family val="2"/>
      </rPr>
      <t>VRIS01400D</t>
    </r>
  </si>
  <si>
    <r>
      <rPr>
        <sz val="7.5"/>
        <rFont val="Microsoft Sans Serif"/>
        <family val="2"/>
      </rPr>
      <t>G.SILVA-M.RICCI</t>
    </r>
  </si>
  <si>
    <r>
      <rPr>
        <sz val="7.5"/>
        <rFont val="Microsoft Sans Serif"/>
        <family val="2"/>
      </rPr>
      <t>F14D25001680001</t>
    </r>
  </si>
  <si>
    <r>
      <rPr>
        <sz val="7.5"/>
        <rFont val="Microsoft Sans Serif"/>
        <family val="2"/>
      </rPr>
      <t>PDIS018003</t>
    </r>
  </si>
  <si>
    <r>
      <rPr>
        <sz val="7.5"/>
        <rFont val="Microsoft Sans Serif"/>
        <family val="2"/>
      </rPr>
      <t xml:space="preserve">I.I.S. "ANTONIO MEUCCI" -
</t>
    </r>
    <r>
      <rPr>
        <sz val="7.5"/>
        <rFont val="Microsoft Sans Serif"/>
        <family val="2"/>
      </rPr>
      <t>CITTADELLA</t>
    </r>
  </si>
  <si>
    <r>
      <rPr>
        <sz val="7.5"/>
        <rFont val="Microsoft Sans Serif"/>
        <family val="2"/>
      </rPr>
      <t>G84D25002310001</t>
    </r>
  </si>
  <si>
    <r>
      <rPr>
        <sz val="7.5"/>
        <rFont val="Microsoft Sans Serif"/>
        <family val="2"/>
      </rPr>
      <t>TVTD04000G</t>
    </r>
  </si>
  <si>
    <r>
      <rPr>
        <sz val="7.5"/>
        <rFont val="Microsoft Sans Serif"/>
        <family val="2"/>
      </rPr>
      <t>I.T. MARTINI</t>
    </r>
  </si>
  <si>
    <r>
      <rPr>
        <sz val="7.5"/>
        <rFont val="Microsoft Sans Serif"/>
        <family val="2"/>
      </rPr>
      <t>I24D25001750001</t>
    </r>
  </si>
  <si>
    <r>
      <rPr>
        <sz val="7.5"/>
        <rFont val="Microsoft Sans Serif"/>
        <family val="2"/>
      </rPr>
      <t>VITD030008</t>
    </r>
  </si>
  <si>
    <r>
      <rPr>
        <sz val="7.5"/>
        <rFont val="Microsoft Sans Serif"/>
        <family val="2"/>
      </rPr>
      <t>ITCG  "L. E V. PASINI"</t>
    </r>
  </si>
  <si>
    <r>
      <rPr>
        <sz val="7.5"/>
        <rFont val="Microsoft Sans Serif"/>
        <family val="2"/>
      </rPr>
      <t>E54D25006740001</t>
    </r>
  </si>
  <si>
    <r>
      <rPr>
        <sz val="7.5"/>
        <rFont val="Microsoft Sans Serif"/>
        <family val="2"/>
      </rPr>
      <t>VRIS00100B</t>
    </r>
  </si>
  <si>
    <r>
      <rPr>
        <sz val="7.5"/>
        <rFont val="Microsoft Sans Serif"/>
        <family val="2"/>
      </rPr>
      <t>F94D25001780001</t>
    </r>
  </si>
  <si>
    <r>
      <rPr>
        <sz val="7.5"/>
        <rFont val="Microsoft Sans Serif"/>
        <family val="2"/>
      </rPr>
      <t>PDIS00700L</t>
    </r>
  </si>
  <si>
    <r>
      <rPr>
        <sz val="7.5"/>
        <rFont val="Microsoft Sans Serif"/>
        <family val="2"/>
      </rPr>
      <t>IIS "KENNEDY"-MONSELICE</t>
    </r>
  </si>
  <si>
    <r>
      <rPr>
        <sz val="7.5"/>
        <rFont val="Microsoft Sans Serif"/>
        <family val="2"/>
      </rPr>
      <t>D44D25002420001</t>
    </r>
  </si>
  <si>
    <r>
      <rPr>
        <sz val="7.5"/>
        <rFont val="Microsoft Sans Serif"/>
        <family val="2"/>
      </rPr>
      <t>BLIS01200T</t>
    </r>
  </si>
  <si>
    <r>
      <rPr>
        <sz val="7.5"/>
        <rFont val="Microsoft Sans Serif"/>
        <family val="2"/>
      </rPr>
      <t>"T. CATULLO"</t>
    </r>
  </si>
  <si>
    <r>
      <rPr>
        <sz val="7.5"/>
        <rFont val="Microsoft Sans Serif"/>
        <family val="2"/>
      </rPr>
      <t>F34D25001480001</t>
    </r>
  </si>
  <si>
    <r>
      <rPr>
        <sz val="7.5"/>
        <rFont val="Microsoft Sans Serif"/>
        <family val="2"/>
      </rPr>
      <t>TVRA3C5009</t>
    </r>
  </si>
  <si>
    <r>
      <rPr>
        <sz val="7.5"/>
        <rFont val="Microsoft Sans Serif"/>
        <family val="2"/>
      </rPr>
      <t xml:space="preserve">I.P. LIBERA SC. STEINER-
</t>
    </r>
    <r>
      <rPr>
        <sz val="7.5"/>
        <rFont val="Microsoft Sans Serif"/>
        <family val="2"/>
      </rPr>
      <t>WALDORF NOVALIS</t>
    </r>
  </si>
  <si>
    <r>
      <rPr>
        <sz val="7.5"/>
        <rFont val="Microsoft Sans Serif"/>
        <family val="2"/>
      </rPr>
      <t>F34D25001440001</t>
    </r>
  </si>
  <si>
    <r>
      <rPr>
        <sz val="7.5"/>
        <rFont val="Microsoft Sans Serif"/>
        <family val="2"/>
      </rPr>
      <t>ROIS011005</t>
    </r>
  </si>
  <si>
    <r>
      <rPr>
        <sz val="7.5"/>
        <rFont val="Microsoft Sans Serif"/>
        <family val="2"/>
      </rPr>
      <t>I.I.S. "POLO TECNICO DI ADRIA"</t>
    </r>
  </si>
  <si>
    <r>
      <rPr>
        <sz val="7.5"/>
        <rFont val="Microsoft Sans Serif"/>
        <family val="2"/>
      </rPr>
      <t>B64D25001740001</t>
    </r>
  </si>
  <si>
    <r>
      <rPr>
        <sz val="7.5"/>
        <rFont val="Microsoft Sans Serif"/>
        <family val="2"/>
      </rPr>
      <t>VITD09000X</t>
    </r>
  </si>
  <si>
    <r>
      <rPr>
        <sz val="7.5"/>
        <rFont val="Microsoft Sans Serif"/>
        <family val="2"/>
      </rPr>
      <t>ITC "G. PIOVENE"</t>
    </r>
  </si>
  <si>
    <r>
      <rPr>
        <sz val="7.5"/>
        <rFont val="Microsoft Sans Serif"/>
        <family val="2"/>
      </rPr>
      <t>I34D25002300001</t>
    </r>
  </si>
  <si>
    <r>
      <rPr>
        <sz val="7.5"/>
        <rFont val="Microsoft Sans Serif"/>
        <family val="2"/>
      </rPr>
      <t>VRTL01000T</t>
    </r>
  </si>
  <si>
    <r>
      <rPr>
        <sz val="7.5"/>
        <rFont val="Microsoft Sans Serif"/>
        <family val="2"/>
      </rPr>
      <t>CANGRANDE DELLA SCALA</t>
    </r>
  </si>
  <si>
    <r>
      <rPr>
        <sz val="7.5"/>
        <rFont val="Microsoft Sans Serif"/>
        <family val="2"/>
      </rPr>
      <t>I34D25001850001</t>
    </r>
  </si>
  <si>
    <r>
      <rPr>
        <sz val="7.5"/>
        <rFont val="Microsoft Sans Serif"/>
        <family val="2"/>
      </rPr>
      <t>BLIS009002</t>
    </r>
  </si>
  <si>
    <r>
      <rPr>
        <sz val="7.5"/>
        <rFont val="Microsoft Sans Serif"/>
        <family val="2"/>
      </rPr>
      <t>"ANTONIO DELLA LUCIA"</t>
    </r>
  </si>
  <si>
    <r>
      <rPr>
        <sz val="7.5"/>
        <rFont val="Microsoft Sans Serif"/>
        <family val="2"/>
      </rPr>
      <t>J94D25001270001</t>
    </r>
  </si>
  <si>
    <r>
      <rPr>
        <sz val="7.5"/>
        <rFont val="Microsoft Sans Serif"/>
        <family val="2"/>
      </rPr>
      <t>TVIS004007</t>
    </r>
  </si>
  <si>
    <r>
      <rPr>
        <sz val="7.5"/>
        <rFont val="Microsoft Sans Serif"/>
        <family val="2"/>
      </rPr>
      <t>IS VERDI</t>
    </r>
  </si>
  <si>
    <r>
      <rPr>
        <sz val="7.5"/>
        <rFont val="Microsoft Sans Serif"/>
        <family val="2"/>
      </rPr>
      <t>I54D25006750001</t>
    </r>
  </si>
  <si>
    <r>
      <rPr>
        <sz val="7.5"/>
        <rFont val="Microsoft Sans Serif"/>
        <family val="2"/>
      </rPr>
      <t>VITF05000Q</t>
    </r>
  </si>
  <si>
    <r>
      <rPr>
        <sz val="7.5"/>
        <rFont val="Microsoft Sans Serif"/>
        <family val="2"/>
      </rPr>
      <t xml:space="preserve">ITI   "E. FERMI" BASSANO DEL
</t>
    </r>
    <r>
      <rPr>
        <sz val="7.5"/>
        <rFont val="Microsoft Sans Serif"/>
        <family val="2"/>
      </rPr>
      <t>GRAPPA</t>
    </r>
  </si>
  <si>
    <r>
      <rPr>
        <sz val="7.5"/>
        <rFont val="Microsoft Sans Serif"/>
        <family val="2"/>
      </rPr>
      <t>D74D25002580001</t>
    </r>
  </si>
  <si>
    <r>
      <rPr>
        <sz val="7.5"/>
        <rFont val="Microsoft Sans Serif"/>
        <family val="2"/>
      </rPr>
      <t>VRTF03000V</t>
    </r>
  </si>
  <si>
    <r>
      <rPr>
        <sz val="7.5"/>
        <rFont val="Microsoft Sans Serif"/>
        <family val="2"/>
      </rPr>
      <t>E34D25002610001</t>
    </r>
  </si>
  <si>
    <r>
      <rPr>
        <sz val="7.5"/>
        <rFont val="Microsoft Sans Serif"/>
        <family val="2"/>
      </rPr>
      <t>PDTF015003</t>
    </r>
  </si>
  <si>
    <r>
      <rPr>
        <sz val="7.5"/>
        <rFont val="Microsoft Sans Serif"/>
        <family val="2"/>
      </rPr>
      <t xml:space="preserve">I.T.I. PARITARIO GALILEO
</t>
    </r>
    <r>
      <rPr>
        <sz val="7.5"/>
        <rFont val="Microsoft Sans Serif"/>
        <family val="2"/>
      </rPr>
      <t>FERRARIS</t>
    </r>
  </si>
  <si>
    <r>
      <rPr>
        <sz val="7.5"/>
        <rFont val="Microsoft Sans Serif"/>
        <family val="2"/>
      </rPr>
      <t>C94D25001750001</t>
    </r>
  </si>
  <si>
    <r>
      <rPr>
        <sz val="7.5"/>
        <rFont val="Microsoft Sans Serif"/>
        <family val="2"/>
      </rPr>
      <t>VEIS02800Q</t>
    </r>
  </si>
  <si>
    <r>
      <rPr>
        <sz val="7.5"/>
        <rFont val="Microsoft Sans Serif"/>
        <family val="2"/>
      </rPr>
      <t>I.I.S. "8 MARZO-LORENZ"</t>
    </r>
  </si>
  <si>
    <r>
      <rPr>
        <sz val="7.5"/>
        <rFont val="Microsoft Sans Serif"/>
        <family val="2"/>
      </rPr>
      <t>C74D25001790001</t>
    </r>
  </si>
  <si>
    <r>
      <rPr>
        <sz val="7.5"/>
        <rFont val="Microsoft Sans Serif"/>
        <family val="2"/>
      </rPr>
      <t>ROIS012001</t>
    </r>
  </si>
  <si>
    <r>
      <rPr>
        <sz val="7.5"/>
        <rFont val="Microsoft Sans Serif"/>
        <family val="2"/>
      </rPr>
      <t xml:space="preserve">I.I.S. "VIOLA-MARCHESINI"
</t>
    </r>
    <r>
      <rPr>
        <sz val="7.5"/>
        <rFont val="Microsoft Sans Serif"/>
        <family val="2"/>
      </rPr>
      <t>ROVIGO</t>
    </r>
  </si>
  <si>
    <r>
      <rPr>
        <sz val="7.5"/>
        <rFont val="Microsoft Sans Serif"/>
        <family val="2"/>
      </rPr>
      <t>D14D25002530001</t>
    </r>
  </si>
  <si>
    <r>
      <rPr>
        <sz val="7.5"/>
        <rFont val="Microsoft Sans Serif"/>
        <family val="2"/>
      </rPr>
      <t>PDIS00600R</t>
    </r>
  </si>
  <si>
    <r>
      <rPr>
        <sz val="7.5"/>
        <rFont val="Microsoft Sans Serif"/>
        <family val="2"/>
      </rPr>
      <t xml:space="preserve">IIS DUCA DEGLI ABRUZZI-
</t>
    </r>
    <r>
      <rPr>
        <sz val="7.5"/>
        <rFont val="Microsoft Sans Serif"/>
        <family val="2"/>
      </rPr>
      <t>PADOVA</t>
    </r>
  </si>
  <si>
    <r>
      <rPr>
        <sz val="7.5"/>
        <rFont val="Microsoft Sans Serif"/>
        <family val="2"/>
      </rPr>
      <t>H94D25001330001</t>
    </r>
  </si>
  <si>
    <r>
      <rPr>
        <sz val="7.5"/>
        <rFont val="Microsoft Sans Serif"/>
        <family val="2"/>
      </rPr>
      <t>VRTD10000N</t>
    </r>
  </si>
  <si>
    <r>
      <rPr>
        <sz val="7.5"/>
        <rFont val="Microsoft Sans Serif"/>
        <family val="2"/>
      </rPr>
      <t>MARCO POLO</t>
    </r>
  </si>
  <si>
    <r>
      <rPr>
        <sz val="7.5"/>
        <rFont val="Microsoft Sans Serif"/>
        <family val="2"/>
      </rPr>
      <t>J34D25001650001</t>
    </r>
  </si>
  <si>
    <r>
      <rPr>
        <sz val="7.5"/>
        <rFont val="Microsoft Sans Serif"/>
        <family val="2"/>
      </rPr>
      <t>TVIS019001</t>
    </r>
  </si>
  <si>
    <r>
      <rPr>
        <sz val="7.5"/>
        <rFont val="Microsoft Sans Serif"/>
        <family val="2"/>
      </rPr>
      <t>IS PALLADIO</t>
    </r>
  </si>
  <si>
    <r>
      <rPr>
        <sz val="7.5"/>
        <rFont val="Microsoft Sans Serif"/>
        <family val="2"/>
      </rPr>
      <t>C44D25001500001</t>
    </r>
  </si>
  <si>
    <r>
      <rPr>
        <sz val="7.5"/>
        <rFont val="Microsoft Sans Serif"/>
        <family val="2"/>
      </rPr>
      <t>VRTN025003</t>
    </r>
  </si>
  <si>
    <r>
      <rPr>
        <sz val="7.5"/>
        <rFont val="Microsoft Sans Serif"/>
        <family val="2"/>
      </rPr>
      <t xml:space="preserve">IST. TEC. S. ECON. IND. TUR. E AMM. FIN. MARK. SACRA
</t>
    </r>
    <r>
      <rPr>
        <sz val="7.5"/>
        <rFont val="Microsoft Sans Serif"/>
        <family val="2"/>
      </rPr>
      <t>FAMIGLIA-NUOVA CASA GIOIOSA</t>
    </r>
  </si>
  <si>
    <r>
      <rPr>
        <sz val="7.5"/>
        <rFont val="Microsoft Sans Serif"/>
        <family val="2"/>
      </rPr>
      <t>F74D25001390001</t>
    </r>
  </si>
  <si>
    <r>
      <rPr>
        <sz val="7.5"/>
        <rFont val="Microsoft Sans Serif"/>
        <family val="2"/>
      </rPr>
      <t>TVTF015005</t>
    </r>
  </si>
  <si>
    <r>
      <rPr>
        <sz val="7.5"/>
        <rFont val="Microsoft Sans Serif"/>
        <family val="2"/>
      </rPr>
      <t>ISTITUTO TECNICO DON BOSCO</t>
    </r>
  </si>
  <si>
    <r>
      <rPr>
        <sz val="7.5"/>
        <rFont val="Microsoft Sans Serif"/>
        <family val="2"/>
      </rPr>
      <t>E64D25002150001</t>
    </r>
  </si>
  <si>
    <r>
      <rPr>
        <sz val="7.5"/>
        <rFont val="Microsoft Sans Serif"/>
        <family val="2"/>
      </rPr>
      <t>VETFO1500N</t>
    </r>
  </si>
  <si>
    <r>
      <rPr>
        <sz val="7.5"/>
        <rFont val="Microsoft Sans Serif"/>
        <family val="2"/>
      </rPr>
      <t xml:space="preserve">ISTITUTO TECNICO TECNOLOGICO INDIRIZZO GRAFICA E COMUNICAZIONE
</t>
    </r>
    <r>
      <rPr>
        <sz val="7.5"/>
        <rFont val="Microsoft Sans Serif"/>
        <family val="2"/>
      </rPr>
      <t>ABATE ZANETTI</t>
    </r>
  </si>
  <si>
    <r>
      <rPr>
        <sz val="7.5"/>
        <rFont val="Microsoft Sans Serif"/>
        <family val="2"/>
      </rPr>
      <t>H74D25001690001</t>
    </r>
  </si>
  <si>
    <r>
      <rPr>
        <sz val="7.5"/>
        <rFont val="Microsoft Sans Serif"/>
        <family val="2"/>
      </rPr>
      <t>VITA01000L</t>
    </r>
  </si>
  <si>
    <r>
      <rPr>
        <sz val="7.5"/>
        <rFont val="Microsoft Sans Serif"/>
        <family val="2"/>
      </rPr>
      <t>ITA "ALBERTO TRENTIN"</t>
    </r>
  </si>
  <si>
    <r>
      <rPr>
        <sz val="7.5"/>
        <rFont val="Microsoft Sans Serif"/>
        <family val="2"/>
      </rPr>
      <t>E24D25001790001</t>
    </r>
  </si>
  <si>
    <r>
      <rPr>
        <sz val="7.5"/>
        <rFont val="Microsoft Sans Serif"/>
        <family val="2"/>
      </rPr>
      <t>VIIS006006</t>
    </r>
  </si>
  <si>
    <r>
      <rPr>
        <sz val="7.5"/>
        <rFont val="Microsoft Sans Serif"/>
        <family val="2"/>
      </rPr>
      <t>IIS M. RIGONI STERN</t>
    </r>
  </si>
  <si>
    <r>
      <rPr>
        <sz val="7.5"/>
        <rFont val="Microsoft Sans Serif"/>
        <family val="2"/>
      </rPr>
      <t>E44D25002430001</t>
    </r>
  </si>
  <si>
    <r>
      <rPr>
        <sz val="7.5"/>
        <rFont val="Microsoft Sans Serif"/>
        <family val="2"/>
      </rPr>
      <t>TVTF04000T</t>
    </r>
  </si>
  <si>
    <r>
      <rPr>
        <sz val="7.5"/>
        <rFont val="Microsoft Sans Serif"/>
        <family val="2"/>
      </rPr>
      <t>ISTITUTO PLANCK</t>
    </r>
  </si>
  <si>
    <r>
      <rPr>
        <sz val="7.5"/>
        <rFont val="Microsoft Sans Serif"/>
        <family val="2"/>
      </rPr>
      <t>G94D25001960001</t>
    </r>
  </si>
  <si>
    <r>
      <rPr>
        <sz val="7.5"/>
        <rFont val="Microsoft Sans Serif"/>
        <family val="2"/>
      </rPr>
      <t>PDIS02900D</t>
    </r>
  </si>
  <si>
    <r>
      <rPr>
        <sz val="7.5"/>
        <rFont val="Microsoft Sans Serif"/>
        <family val="2"/>
      </rPr>
      <t>I.I.S. P.SCALCERLE-PADOVA</t>
    </r>
  </si>
  <si>
    <r>
      <rPr>
        <sz val="7.5"/>
        <rFont val="Microsoft Sans Serif"/>
        <family val="2"/>
      </rPr>
      <t>H94D25001250001</t>
    </r>
  </si>
  <si>
    <r>
      <rPr>
        <sz val="7.5"/>
        <rFont val="Microsoft Sans Serif"/>
        <family val="2"/>
      </rPr>
      <t>VETF04000T</t>
    </r>
  </si>
  <si>
    <r>
      <rPr>
        <sz val="7.5"/>
        <rFont val="Microsoft Sans Serif"/>
        <family val="2"/>
      </rPr>
      <t>CARLO ZUCCANTE</t>
    </r>
  </si>
  <si>
    <r>
      <rPr>
        <sz val="7.5"/>
        <rFont val="Microsoft Sans Serif"/>
        <family val="2"/>
      </rPr>
      <t>B74D25002070001</t>
    </r>
  </si>
  <si>
    <r>
      <rPr>
        <sz val="7.5"/>
        <rFont val="Microsoft Sans Serif"/>
        <family val="2"/>
      </rPr>
      <t>PDTD01500R</t>
    </r>
  </si>
  <si>
    <r>
      <rPr>
        <sz val="7.5"/>
        <rFont val="Microsoft Sans Serif"/>
        <family val="2"/>
      </rPr>
      <t>ITE BARBARIGO</t>
    </r>
  </si>
  <si>
    <r>
      <rPr>
        <sz val="7.5"/>
        <rFont val="Microsoft Sans Serif"/>
        <family val="2"/>
      </rPr>
      <t>C91I25000270006</t>
    </r>
  </si>
  <si>
    <r>
      <rPr>
        <sz val="7.5"/>
        <rFont val="Microsoft Sans Serif"/>
        <family val="2"/>
      </rPr>
      <t>VITF02000X</t>
    </r>
  </si>
  <si>
    <r>
      <rPr>
        <sz val="7.5"/>
        <rFont val="Microsoft Sans Serif"/>
        <family val="2"/>
      </rPr>
      <t>ITI  "ALESSANDRO ROSSI"</t>
    </r>
  </si>
  <si>
    <r>
      <rPr>
        <sz val="7.5"/>
        <rFont val="Microsoft Sans Serif"/>
        <family val="2"/>
      </rPr>
      <t>E34D25002540001</t>
    </r>
  </si>
  <si>
    <r>
      <rPr>
        <sz val="7.5"/>
        <rFont val="Microsoft Sans Serif"/>
        <family val="2"/>
      </rPr>
      <t>VIIS019008</t>
    </r>
  </si>
  <si>
    <r>
      <rPr>
        <sz val="7.5"/>
        <rFont val="Microsoft Sans Serif"/>
        <family val="2"/>
      </rPr>
      <t>IIS   "S. BOSCARDIN"    VICENZA</t>
    </r>
  </si>
  <si>
    <r>
      <rPr>
        <sz val="7.5"/>
        <rFont val="Microsoft Sans Serif"/>
        <family val="2"/>
      </rPr>
      <t>D34D25003940001</t>
    </r>
  </si>
  <si>
    <r>
      <rPr>
        <sz val="7.5"/>
        <rFont val="Microsoft Sans Serif"/>
        <family val="2"/>
      </rPr>
      <t>ROIS01300R</t>
    </r>
  </si>
  <si>
    <r>
      <rPr>
        <sz val="7.5"/>
        <rFont val="Microsoft Sans Serif"/>
        <family val="2"/>
      </rPr>
      <t xml:space="preserve">I.I.S. CIPRIANI-COLOMBO DI
</t>
    </r>
    <r>
      <rPr>
        <sz val="7.5"/>
        <rFont val="Microsoft Sans Serif"/>
        <family val="2"/>
      </rPr>
      <t>ADRIA</t>
    </r>
  </si>
  <si>
    <r>
      <rPr>
        <sz val="7.5"/>
        <rFont val="Microsoft Sans Serif"/>
        <family val="2"/>
      </rPr>
      <t>J64D25001850001</t>
    </r>
  </si>
  <si>
    <r>
      <rPr>
        <sz val="7.5"/>
        <rFont val="Microsoft Sans Serif"/>
        <family val="2"/>
      </rPr>
      <t>TVIS00100Q</t>
    </r>
  </si>
  <si>
    <r>
      <rPr>
        <sz val="7.5"/>
        <rFont val="Microsoft Sans Serif"/>
        <family val="2"/>
      </rPr>
      <t>IS MARCO CASAGRANDE</t>
    </r>
  </si>
  <si>
    <r>
      <rPr>
        <sz val="7.5"/>
        <rFont val="Microsoft Sans Serif"/>
        <family val="2"/>
      </rPr>
      <t>F24D25001510001</t>
    </r>
  </si>
  <si>
    <r>
      <rPr>
        <sz val="7.5"/>
        <rFont val="Microsoft Sans Serif"/>
        <family val="2"/>
      </rPr>
      <t>TVIS02800Q</t>
    </r>
  </si>
  <si>
    <r>
      <rPr>
        <sz val="7.5"/>
        <rFont val="Microsoft Sans Serif"/>
        <family val="2"/>
      </rPr>
      <t>I.S. "SANSOVINO - OBICI"</t>
    </r>
  </si>
  <si>
    <r>
      <rPr>
        <sz val="7.5"/>
        <rFont val="Microsoft Sans Serif"/>
        <family val="2"/>
      </rPr>
      <t>C54D25006290001</t>
    </r>
  </si>
  <si>
    <r>
      <rPr>
        <sz val="7.5"/>
        <rFont val="Microsoft Sans Serif"/>
        <family val="2"/>
      </rPr>
      <t>PDVE010001</t>
    </r>
  </si>
  <si>
    <r>
      <rPr>
        <sz val="7.5"/>
        <rFont val="Microsoft Sans Serif"/>
        <family val="2"/>
      </rPr>
      <t>Secondo Ciclo - EDUCANDATO</t>
    </r>
  </si>
  <si>
    <r>
      <rPr>
        <sz val="7.5"/>
        <rFont val="Microsoft Sans Serif"/>
        <family val="2"/>
      </rPr>
      <t>"SAN BENEDETTO"</t>
    </r>
  </si>
  <si>
    <r>
      <rPr>
        <sz val="7.5"/>
        <rFont val="Microsoft Sans Serif"/>
        <family val="2"/>
      </rPr>
      <t>I54D25006270001</t>
    </r>
  </si>
  <si>
    <r>
      <rPr>
        <sz val="7.5"/>
        <rFont val="Microsoft Sans Serif"/>
        <family val="2"/>
      </rPr>
      <t>TVIS02700X</t>
    </r>
  </si>
  <si>
    <r>
      <rPr>
        <sz val="7.5"/>
        <rFont val="Microsoft Sans Serif"/>
        <family val="2"/>
      </rPr>
      <t>I.S. "BARSANTI - GALILEI"</t>
    </r>
  </si>
  <si>
    <r>
      <rPr>
        <sz val="7.5"/>
        <rFont val="Microsoft Sans Serif"/>
        <family val="2"/>
      </rPr>
      <t>E24D25001730001</t>
    </r>
  </si>
  <si>
    <r>
      <rPr>
        <sz val="7.5"/>
        <rFont val="Microsoft Sans Serif"/>
        <family val="2"/>
      </rPr>
      <t>BLIS01300N</t>
    </r>
  </si>
  <si>
    <r>
      <rPr>
        <sz val="7.5"/>
        <rFont val="Microsoft Sans Serif"/>
        <family val="2"/>
      </rPr>
      <t>I.I.S. " CALVI- DOLOMIEU"</t>
    </r>
  </si>
  <si>
    <r>
      <rPr>
        <sz val="7.5"/>
        <rFont val="Microsoft Sans Serif"/>
        <family val="2"/>
      </rPr>
      <t>I84D25001590001</t>
    </r>
  </si>
  <si>
    <r>
      <rPr>
        <sz val="7.5"/>
        <rFont val="Microsoft Sans Serif"/>
        <family val="2"/>
      </rPr>
      <t>PDRH01000G</t>
    </r>
  </si>
  <si>
    <r>
      <rPr>
        <sz val="7.5"/>
        <rFont val="Microsoft Sans Serif"/>
        <family val="2"/>
      </rPr>
      <t>IPSEOA PIETRO D'ABANO</t>
    </r>
  </si>
  <si>
    <r>
      <rPr>
        <sz val="7.5"/>
        <rFont val="Microsoft Sans Serif"/>
        <family val="2"/>
      </rPr>
      <t>D44D25002110001</t>
    </r>
  </si>
  <si>
    <r>
      <rPr>
        <sz val="7.5"/>
        <rFont val="Microsoft Sans Serif"/>
        <family val="2"/>
      </rPr>
      <t>TVIS00800E</t>
    </r>
  </si>
  <si>
    <r>
      <rPr>
        <sz val="7.5"/>
        <rFont val="Microsoft Sans Serif"/>
        <family val="2"/>
      </rPr>
      <t>IS CERLETTI</t>
    </r>
  </si>
  <si>
    <r>
      <rPr>
        <sz val="7.5"/>
        <rFont val="Microsoft Sans Serif"/>
        <family val="2"/>
      </rPr>
      <t>G24D25002140001</t>
    </r>
  </si>
  <si>
    <r>
      <rPr>
        <sz val="7.5"/>
        <rFont val="Microsoft Sans Serif"/>
        <family val="2"/>
      </rPr>
      <t>VEIS02200R</t>
    </r>
  </si>
  <si>
    <r>
      <rPr>
        <sz val="7.5"/>
        <rFont val="Microsoft Sans Serif"/>
        <family val="2"/>
      </rPr>
      <t>CESTARI-RIGHI</t>
    </r>
  </si>
  <si>
    <r>
      <rPr>
        <sz val="7.5"/>
        <rFont val="Microsoft Sans Serif"/>
        <family val="2"/>
      </rPr>
      <t>E94D25002750001</t>
    </r>
  </si>
  <si>
    <r>
      <rPr>
        <sz val="7.5"/>
        <rFont val="Microsoft Sans Serif"/>
        <family val="2"/>
      </rPr>
      <t>VEIS00200G</t>
    </r>
  </si>
  <si>
    <r>
      <rPr>
        <sz val="7.5"/>
        <rFont val="Microsoft Sans Serif"/>
        <family val="2"/>
      </rPr>
      <t>G. VERONESE - G. MARCONI</t>
    </r>
  </si>
  <si>
    <r>
      <rPr>
        <sz val="7.5"/>
        <rFont val="Microsoft Sans Serif"/>
        <family val="2"/>
      </rPr>
      <t>I74D25001860001</t>
    </r>
  </si>
  <si>
    <t>PETD03500L</t>
  </si>
  <si>
    <t xml:space="preserve"> </t>
  </si>
  <si>
    <t>Codice Progetto</t>
  </si>
  <si>
    <t>Importo Autorizzato</t>
  </si>
  <si>
    <t>Stato</t>
  </si>
  <si>
    <t>(C + D + F + G)</t>
  </si>
  <si>
    <t>Importo massimo</t>
  </si>
  <si>
    <t>Impegni</t>
  </si>
  <si>
    <t>imponibile</t>
  </si>
  <si>
    <t>Di cui:</t>
  </si>
  <si>
    <t>Aggegato:</t>
  </si>
  <si>
    <t>Voce:</t>
  </si>
  <si>
    <t>Sottovoce:</t>
  </si>
  <si>
    <t>Descrizione:</t>
  </si>
  <si>
    <t>Tipologia:</t>
  </si>
  <si>
    <t>Categoria:</t>
  </si>
  <si>
    <t>Denominazione:</t>
  </si>
  <si>
    <t>Istituto:</t>
  </si>
  <si>
    <t>Codice progetto:</t>
  </si>
  <si>
    <t>CUP:</t>
  </si>
  <si>
    <t>Eventuali altri oneri e/o costi</t>
  </si>
  <si>
    <t>Compensi per altri soggetti coinvolti a vario titolo                          Descrizione</t>
  </si>
  <si>
    <t xml:space="preserve">                                                                                                      </t>
  </si>
  <si>
    <t>Nicola Arena</t>
  </si>
  <si>
    <r>
      <t>10.8.1.B2-FDRPO-</t>
    </r>
    <r>
      <rPr>
        <b/>
        <sz val="14"/>
        <color rgb="FFFF0000"/>
        <rFont val="Aptos Narrow"/>
        <family val="2"/>
        <scheme val="minor"/>
      </rPr>
      <t>xx</t>
    </r>
    <r>
      <rPr>
        <b/>
        <sz val="14"/>
        <color theme="1"/>
        <rFont val="Aptos Narrow"/>
        <family val="2"/>
        <scheme val="minor"/>
      </rPr>
      <t>-2025-</t>
    </r>
    <r>
      <rPr>
        <b/>
        <sz val="14"/>
        <color rgb="FFFF0000"/>
        <rFont val="Aptos Narrow"/>
        <family val="2"/>
        <scheme val="minor"/>
      </rPr>
      <t>xxx</t>
    </r>
  </si>
  <si>
    <t>Tipo</t>
  </si>
  <si>
    <t>Il Direttore dei servizi generali ed amministrativi</t>
  </si>
  <si>
    <t>Nome e cognome</t>
  </si>
  <si>
    <t>La Dirigente Scolastica</t>
  </si>
  <si>
    <t>Il Dirigente Scolastico</t>
  </si>
  <si>
    <t>La Direttrice dei servizi generali ed amministrativi</t>
  </si>
  <si>
    <t>Spazio per evenutali appunti</t>
  </si>
  <si>
    <r>
      <rPr>
        <b/>
        <i/>
        <sz val="14"/>
        <color theme="1"/>
        <rFont val="Aptos Narrow"/>
        <family val="2"/>
        <scheme val="minor"/>
      </rPr>
      <t>Piccoli interventi di sistemazione edilizia/terreno.</t>
    </r>
    <r>
      <rPr>
        <i/>
        <sz val="14"/>
        <color theme="1"/>
        <rFont val="Aptos Narrow"/>
        <family val="2"/>
        <scheme val="minor"/>
      </rPr>
      <t xml:space="preserve">
E' prevista la possibilità di effettuare piccoli interventi di adattamento edilizio e impiantistico funzionali all’installazione e all’utilizzo dei beni e delle attrezzature acquistati.</t>
    </r>
  </si>
  <si>
    <r>
      <rPr>
        <b/>
        <i/>
        <sz val="14"/>
        <color theme="1"/>
        <rFont val="Aptos Narrow"/>
        <family val="2"/>
        <scheme val="minor"/>
      </rPr>
      <t>Certificato di collaudo.</t>
    </r>
    <r>
      <rPr>
        <i/>
        <sz val="14"/>
        <color theme="1"/>
        <rFont val="Aptos Narrow"/>
        <family val="2"/>
        <scheme val="minor"/>
      </rPr>
      <t xml:space="preserve">
Verifica di conformità o di regolare esecuzione. A seguito della realizzazione dei laboratori, l’istituzione scolastica provvede al rilascio dei certificati di collaudo, di verifica di conformità o dei certificati di regolare esecuzione. </t>
    </r>
  </si>
  <si>
    <r>
      <rPr>
        <b/>
        <i/>
        <sz val="12"/>
        <color theme="1"/>
        <rFont val="Aptos Narrow"/>
        <family val="2"/>
        <scheme val="minor"/>
      </rPr>
      <t xml:space="preserve">Pubblicità. </t>
    </r>
    <r>
      <rPr>
        <i/>
        <sz val="12"/>
        <color theme="1"/>
        <rFont val="Aptos Narrow"/>
        <family val="2"/>
        <scheme val="minor"/>
      </rPr>
      <t>Il corretto adempimento rispetto agli obblighi di pubblicit‡ costituisce una condizione imprescindibile di ogni intervento finanziato con i Fondi Strutturali e deve essere programmata a livello di singolo intervento. Per ogni progetto cofinanziato dal Fondo Sociale Europeo o del Fondo Europeo di Sviluppo Regionale, il beneficiario Ë tenuto a svolgere una specifica azione di informazione, sensibilizzazione e pubblicità. Sussiste, altresì, l’obbligo di apposizione di targhette con logo, codice progetto e indicazione del fondo su tutti i beni acquistati con il FESR. Le relative specifiche tecniche sono disponibili al seguente link: https://www.istruzione.it/pon/ponkit.html.</t>
    </r>
  </si>
  <si>
    <r>
      <rPr>
        <b/>
        <i/>
        <sz val="14"/>
        <color theme="1"/>
        <rFont val="Aptos Narrow"/>
        <family val="2"/>
        <scheme val="minor"/>
      </rPr>
      <t>Fornitura di beni e attrezzature (e relativa installazione).</t>
    </r>
    <r>
      <rPr>
        <i/>
        <sz val="14"/>
        <color theme="1"/>
        <rFont val="Aptos Narrow"/>
        <family val="2"/>
        <scheme val="minor"/>
      </rPr>
      <t xml:space="preserve">
Oggetto del presente avviso è la fornitura di beni e attrezzature per la realizzazione di laboratori professionalizzanti. </t>
    </r>
  </si>
  <si>
    <r>
      <rPr>
        <b/>
        <i/>
        <sz val="14"/>
        <color theme="1"/>
        <rFont val="Aptos Narrow"/>
        <family val="2"/>
        <scheme val="minor"/>
      </rPr>
      <t xml:space="preserve">Spese organizzative e gestionali.
</t>
    </r>
    <r>
      <rPr>
        <i/>
        <sz val="14"/>
        <color theme="1"/>
        <rFont val="Aptos Narrow"/>
        <family val="2"/>
        <scheme val="minor"/>
      </rPr>
      <t xml:space="preserve">Si tratta di spese funzionali alla gestione e all’attuazione del progetto e includono: 
• compensi per il personale scolastico e per i soggetti coinvolti a vario titolo nell’attuazione dei progetti (es. gestione del sistema informativo, attività connesse alla stesura degli atti di gara, adempimenti operativi, relazioni con l’Ufficio dell’Autorità di Gestione); 
• spese per la copertura assicurativa dei beni acquistati; 
• spese per le spedizioni postali; • contributo ANAC per la richiesta del CIG. </t>
    </r>
  </si>
  <si>
    <r>
      <rPr>
        <b/>
        <i/>
        <sz val="14"/>
        <color theme="1"/>
        <rFont val="Aptos Narrow"/>
        <family val="2"/>
        <scheme val="minor"/>
      </rPr>
      <t xml:space="preserve">Progettazione.
</t>
    </r>
    <r>
      <rPr>
        <i/>
        <sz val="14"/>
        <color theme="1"/>
        <rFont val="Aptos Narrow"/>
        <family val="2"/>
        <scheme val="minor"/>
      </rPr>
      <t xml:space="preserve">La progettazione consiste nell’insieme delle attività propedeutiche all’emanazione dell’avviso pubblico/richiesta di offerta/trattativa diretta/ordine di acquisto (nel rispetto del codice dei contratti) e del relativo disciplinare e capitolato tecnico per l’acquisto dei beni e dei servizi ed è assicurata da personale interno o esterno all’istituzione scolastica in possesso di adeguata professionalit‡ per la realizzazione della relativa azione ammessa a finanziamento. </t>
    </r>
  </si>
  <si>
    <t>CONFIGURAZIONE in BILANCIO</t>
  </si>
  <si>
    <r>
      <rPr>
        <b/>
        <i/>
        <sz val="12"/>
        <color theme="1"/>
        <rFont val="Aptos Narrow"/>
        <family val="2"/>
        <scheme val="minor"/>
      </rPr>
      <t>PRESENTAZIONE DELLO STRUMENTO OPERATIVO</t>
    </r>
    <r>
      <rPr>
        <i/>
        <sz val="12"/>
        <color theme="1"/>
        <rFont val="Aptos Narrow"/>
        <family val="2"/>
        <scheme val="minor"/>
      </rPr>
      <t xml:space="preserve">
Questo applicativo Excel è uno strumento avanzato per la gestione contabile e finanziaria dei fondi relativi all'Avviso pubblico 88643. È progettato per semplificare il lavoro delle segreterie scolastiche e ridurre i margini di errore, garantendo:
</t>
    </r>
    <r>
      <rPr>
        <b/>
        <i/>
        <sz val="12"/>
        <color theme="1"/>
        <rFont val="Aptos Narrow"/>
        <family val="2"/>
        <scheme val="minor"/>
      </rPr>
      <t>1. Aderenza alle Istruzioni Operative</t>
    </r>
    <r>
      <rPr>
        <i/>
        <sz val="12"/>
        <color theme="1"/>
        <rFont val="Aptos Narrow"/>
        <family val="2"/>
        <scheme val="minor"/>
      </rPr>
      <t xml:space="preserve">
L'architettura del file, le voci di costo e i vincoli percentuali seguono rigorosamente il percorso tracciato dalle direttive ministeriali del bando.
</t>
    </r>
    <r>
      <rPr>
        <b/>
        <i/>
        <sz val="12"/>
        <color theme="1"/>
        <rFont val="Aptos Narrow"/>
        <family val="2"/>
        <scheme val="minor"/>
      </rPr>
      <t>2. Tracciabilità di tutte le fasi gestionali</t>
    </r>
    <r>
      <rPr>
        <i/>
        <sz val="12"/>
        <color theme="1"/>
        <rFont val="Aptos Narrow"/>
        <family val="2"/>
        <scheme val="minor"/>
      </rPr>
      <t xml:space="preserve">
Il sistema guida l'utente nell'intero ciclo di vita del progetto: dalla previsione di spesa iniziale all'assunzione degli impegni, fino alla determinazione delle economie e alla rendicontazione finale.
</t>
    </r>
    <r>
      <rPr>
        <b/>
        <i/>
        <sz val="12"/>
        <color theme="1"/>
        <rFont val="Aptos Narrow"/>
        <family val="2"/>
        <scheme val="minor"/>
      </rPr>
      <t xml:space="preserve">3. Integrazione tra bilancio, contrattualistica e acquisti
</t>
    </r>
    <r>
      <rPr>
        <i/>
        <sz val="12"/>
        <color theme="1"/>
        <rFont val="Aptos Narrow"/>
        <family val="2"/>
        <scheme val="minor"/>
      </rPr>
      <t>Il file traduce in formule la complessa normativa scolastica, combinando in modo sinergico le procedure di bilancio (D.I. 129/2018) con la gestione degli incarichi al personale e degli acquisti (scorporo IVA, RDO Evoluta).
In sintesi, questo strumento rappresenta una garanzia di efficienza e conformità, riducendo drasticamente il margine di errore umano, snellendo le procedure amministrative e facilitando enormemente il lavoro delle segreterie scolastiche nella gestione dei fondi POC.
Seguendo l'impostazione metodologica e strutturale del presente file, sono disponibili ulteriori strumenti dedicati alla gestione di altri progetti (PNRR, PN, ecc.), garantendo la medesima affidabilità e logica operativa.</t>
    </r>
  </si>
  <si>
    <t>Riferimenti Bando
(Es. Avviso 88643)</t>
  </si>
  <si>
    <t>Massimale &amp;
Ripartizione Costi</t>
  </si>
  <si>
    <t>Codice Progetto e CUP</t>
  </si>
  <si>
    <t>RDO Evoluta / Determina a Contrarre</t>
  </si>
  <si>
    <t>Registrazione impegni</t>
  </si>
  <si>
    <t>Stipila Contratti</t>
  </si>
  <si>
    <t>Verifica Spese Effettive</t>
  </si>
  <si>
    <t>Liquidazione Fatture / Mandati</t>
  </si>
  <si>
    <t>Report Periodici &amp; Chiusura Progetto</t>
  </si>
  <si>
    <t>IMPOSTAZIONE &amp;
PIANIFICAZIONE</t>
  </si>
  <si>
    <t>EROGAZIONE &amp;
AGGIUDICAZIONE</t>
  </si>
  <si>
    <t>MONITORAGGIO &amp;
RENDICONTAZIONE</t>
  </si>
  <si>
    <t>© 2026 – Nicola Arena. Tutti i diritti riservati. Vietata la riproduzione e l'adattamento.</t>
  </si>
  <si>
    <r>
      <rPr>
        <b/>
        <sz val="9"/>
        <color theme="1"/>
        <rFont val="Aptos Narrow"/>
        <family val="2"/>
        <scheme val="minor"/>
      </rPr>
      <t>FLUSSO DI GESTIONE ECONOMICA PROGETTI</t>
    </r>
    <r>
      <rPr>
        <sz val="9"/>
        <color theme="1"/>
        <rFont val="Aptos Narrow"/>
        <family val="2"/>
        <scheme val="minor"/>
      </rPr>
      <t xml:space="preserve">
Ideato con il Modello Excel "POC - Piano economico Laboratori innovativi e avanzati"</t>
    </r>
  </si>
  <si>
    <t>ROIS01300R</t>
  </si>
  <si>
    <t>Data chiusura progetto</t>
  </si>
  <si>
    <t>11)</t>
  </si>
  <si>
    <t>CIG</t>
  </si>
  <si>
    <t>Numero RDO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</si>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</sst>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2]\ * #,##0.00_-;\-[$€-2]\ * #,##0.00_-;_-[$€-2]\ * &quot;-&quot;??_-;_-@_-"/>
    <numFmt numFmtId="165" formatCode="[$€-2]\ #,##0.00;\-[$€-2]\ #,##0.00"/>
    <numFmt numFmtId="166" formatCode="[$€-2]\ #,##0.00;[Red]\-[$€-2]\ #,##0.00"/>
    <numFmt numFmtId="167" formatCode="0.0000"/>
    <numFmt numFmtId="168" formatCode="#,##0.00\ \€"/>
    <numFmt numFmtId="169" formatCode="#,##0.0000"/>
  </numFmts>
  <fonts count="43">
    <font>
      <sz val="11"/>
      <color theme="1"/>
      <name val="Aptos Narrow"/>
      <family val="2"/>
      <scheme val="minor"/>
    </font>
    <font>
      <b/>
      <sz val="11"/>
      <color theme="1"/>
      <name val="Aptos Narrow"/>
      <family val="2"/>
      <scheme val="minor"/>
    </font>
    <font>
      <b/>
      <sz val="11"/>
      <color rgb="FFFF0000"/>
      <name val="Aptos Narrow"/>
      <family val="2"/>
      <scheme val="minor"/>
    </font>
    <font>
      <b/>
      <sz val="14"/>
      <color theme="1"/>
      <name val="Aptos Narrow"/>
      <family val="2"/>
      <scheme val="minor"/>
    </font>
    <font>
      <b/>
      <sz val="16"/>
      <color theme="1"/>
      <name val="Aptos Narrow"/>
      <family val="2"/>
      <scheme val="minor"/>
    </font>
    <font>
      <b/>
      <sz val="16"/>
      <color rgb="FFFF0000"/>
      <name val="Aptos Narrow"/>
      <family val="2"/>
      <scheme val="minor"/>
    </font>
    <font>
      <sz val="9"/>
      <color indexed="81"/>
      <name val="Tahoma"/>
      <family val="2"/>
    </font>
    <font>
      <b/>
      <sz val="9"/>
      <color indexed="81"/>
      <name val="Tahoma"/>
      <family val="2"/>
    </font>
    <font>
      <sz val="14"/>
      <color theme="1"/>
      <name val="Aptos Narrow"/>
      <family val="2"/>
      <scheme val="minor"/>
    </font>
    <font>
      <sz val="11"/>
      <name val="Aptos Narrow"/>
      <family val="2"/>
      <scheme val="minor"/>
    </font>
    <font>
      <b/>
      <sz val="18"/>
      <color theme="1"/>
      <name val="Aptos Narrow"/>
      <family val="2"/>
      <scheme val="minor"/>
    </font>
    <font>
      <b/>
      <sz val="14"/>
      <color rgb="FFFF0000"/>
      <name val="Aptos Narrow"/>
      <family val="2"/>
      <scheme val="minor"/>
    </font>
    <font>
      <b/>
      <sz val="14"/>
      <name val="Aptos Narrow"/>
      <family val="2"/>
      <scheme val="minor"/>
    </font>
    <font>
      <sz val="12"/>
      <color theme="1"/>
      <name val="Aptos Narrow"/>
      <family val="2"/>
      <scheme val="minor"/>
    </font>
    <font>
      <u/>
      <sz val="11"/>
      <color theme="10"/>
      <name val="Aptos Narrow"/>
      <family val="2"/>
      <scheme val="minor"/>
    </font>
    <font>
      <b/>
      <u/>
      <sz val="16"/>
      <name val="Aptos Narrow"/>
      <family val="2"/>
      <scheme val="minor"/>
    </font>
    <font>
      <b/>
      <u/>
      <sz val="18"/>
      <color theme="10"/>
      <name val="Aptos Narrow"/>
      <family val="2"/>
      <scheme val="minor"/>
    </font>
    <font>
      <sz val="8"/>
      <name val="Aptos Narrow"/>
      <family val="2"/>
      <scheme val="minor"/>
    </font>
    <font>
      <b/>
      <sz val="20"/>
      <color theme="1"/>
      <name val="Aptos Narrow"/>
      <family val="2"/>
      <scheme val="minor"/>
    </font>
    <font>
      <i/>
      <sz val="28"/>
      <color rgb="FF000000"/>
      <name val="Cambria"/>
      <family val="1"/>
    </font>
    <font>
      <i/>
      <sz val="18"/>
      <color rgb="FF212529"/>
      <name val="NotoSans-Regular"/>
    </font>
    <font>
      <i/>
      <sz val="28"/>
      <color rgb="FF212529"/>
      <name val="NotoSans-Regular"/>
    </font>
    <font>
      <i/>
      <sz val="28"/>
      <color theme="1"/>
      <name val="Cambria"/>
      <family val="1"/>
    </font>
    <font>
      <i/>
      <sz val="24"/>
      <color theme="1"/>
      <name val="Aptos Narrow"/>
      <family val="2"/>
      <scheme val="minor"/>
    </font>
    <font>
      <i/>
      <sz val="16"/>
      <color theme="1"/>
      <name val="Aptos Narrow"/>
      <family val="2"/>
      <scheme val="minor"/>
    </font>
    <font>
      <i/>
      <sz val="26"/>
      <color theme="1"/>
      <name val="Aptos Narrow"/>
      <family val="2"/>
      <scheme val="minor"/>
    </font>
    <font>
      <i/>
      <sz val="12"/>
      <color theme="1"/>
      <name val="Aptos Narrow"/>
      <family val="2"/>
      <scheme val="minor"/>
    </font>
    <font>
      <b/>
      <i/>
      <sz val="12"/>
      <color theme="1"/>
      <name val="Aptos Narrow"/>
      <family val="2"/>
      <scheme val="minor"/>
    </font>
    <font>
      <b/>
      <sz val="7.5"/>
      <name val="Arial"/>
      <family val="2"/>
    </font>
    <font>
      <sz val="7.5"/>
      <color rgb="FF000000"/>
      <name val="Microsoft Sans Serif"/>
      <family val="2"/>
    </font>
    <font>
      <sz val="7.5"/>
      <name val="Microsoft Sans Serif"/>
      <family val="2"/>
    </font>
    <font>
      <b/>
      <sz val="9"/>
      <name val="Arial"/>
      <family val="2"/>
    </font>
    <font>
      <sz val="7.5"/>
      <name val="Arial"/>
      <family val="2"/>
    </font>
    <font>
      <sz val="11"/>
      <name val="Times New Roman"/>
      <family val="2"/>
    </font>
    <font>
      <b/>
      <sz val="18"/>
      <color rgb="FFFF0000"/>
      <name val="Aptos Narrow"/>
      <family val="2"/>
      <scheme val="minor"/>
    </font>
    <font>
      <i/>
      <sz val="14"/>
      <color theme="1"/>
      <name val="Aptos Narrow"/>
      <family val="2"/>
      <scheme val="minor"/>
    </font>
    <font>
      <b/>
      <i/>
      <sz val="14"/>
      <color theme="1"/>
      <name val="Aptos Narrow"/>
      <family val="2"/>
      <scheme val="minor"/>
    </font>
    <font>
      <b/>
      <i/>
      <sz val="18"/>
      <color theme="1"/>
      <name val="Aptos Narrow"/>
      <family val="2"/>
      <scheme val="minor"/>
    </font>
    <font>
      <b/>
      <sz val="18"/>
      <name val="Aptos Narrow"/>
      <family val="2"/>
      <scheme val="minor"/>
    </font>
    <font>
      <sz val="7"/>
      <color theme="1"/>
      <name val="Aptos Narrow"/>
      <family val="2"/>
      <scheme val="minor"/>
    </font>
    <font>
      <sz val="9"/>
      <color theme="1"/>
      <name val="Aptos Narrow"/>
      <family val="2"/>
      <scheme val="minor"/>
    </font>
    <font>
      <sz val="8"/>
      <color theme="0"/>
      <name val="Aptos Narrow"/>
      <family val="2"/>
      <scheme val="minor"/>
    </font>
    <font>
      <b/>
      <sz val="9"/>
      <color theme="1"/>
      <name val="Aptos Narrow"/>
      <family val="2"/>
      <scheme val="minor"/>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3" tint="0.59999389629810485"/>
        <bgColor indexed="64"/>
      </patternFill>
    </fill>
    <fill>
      <patternFill patternType="solid">
        <fgColor rgb="FF00AFEF"/>
      </patternFill>
    </fill>
    <fill>
      <patternFill patternType="solid">
        <fgColor rgb="FFDDD9C3"/>
      </patternFill>
    </fill>
    <fill>
      <patternFill patternType="solid">
        <fgColor rgb="FFDDD9C3"/>
        <bgColor indexed="64"/>
      </patternFill>
    </fill>
    <fill>
      <patternFill patternType="solid">
        <fgColor rgb="FFEEECE1"/>
        <bgColor indexed="64"/>
      </patternFill>
    </fill>
    <fill>
      <patternFill patternType="solid">
        <fgColor rgb="FF0070C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diagonal/>
    </border>
    <border>
      <left style="dotted">
        <color indexed="64"/>
      </left>
      <right/>
      <top style="thin">
        <color indexed="64"/>
      </top>
      <bottom style="thin">
        <color indexed="64"/>
      </bottom>
      <diagonal/>
    </border>
    <border>
      <left style="dotted">
        <color indexed="64"/>
      </left>
      <right/>
      <top/>
      <bottom/>
      <diagonal/>
    </border>
    <border>
      <left/>
      <right style="dotted">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FF0000"/>
      </bottom>
      <diagonal/>
    </border>
    <border>
      <left style="thin">
        <color rgb="FF000000"/>
      </left>
      <right style="thin">
        <color rgb="FF000000"/>
      </right>
      <top style="thin">
        <color rgb="FFFF0000"/>
      </top>
      <bottom style="thin">
        <color rgb="FF000000"/>
      </bottom>
      <diagonal/>
    </border>
    <border>
      <left style="medium">
        <color indexed="64"/>
      </left>
      <right style="thin">
        <color indexed="64"/>
      </right>
      <top style="thin">
        <color rgb="FFFF0000"/>
      </top>
      <bottom style="medium">
        <color rgb="FFFF0000"/>
      </bottom>
      <diagonal/>
    </border>
    <border>
      <left style="thin">
        <color indexed="64"/>
      </left>
      <right style="thin">
        <color indexed="64"/>
      </right>
      <top style="thin">
        <color rgb="FFFF0000"/>
      </top>
      <bottom style="medium">
        <color rgb="FFFF0000"/>
      </bottom>
      <diagonal/>
    </border>
    <border>
      <left style="thin">
        <color indexed="64"/>
      </left>
      <right style="medium">
        <color indexed="64"/>
      </right>
      <top style="thin">
        <color rgb="FFFF0000"/>
      </top>
      <bottom style="medium">
        <color rgb="FFFF0000"/>
      </bottom>
      <diagonal/>
    </border>
    <border>
      <left style="medium">
        <color indexed="64"/>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indexed="64"/>
      </right>
      <top style="medium">
        <color rgb="FFFF0000"/>
      </top>
      <bottom style="thin">
        <color indexed="64"/>
      </bottom>
      <diagonal/>
    </border>
    <border>
      <left style="thin">
        <color rgb="FF000000"/>
      </left>
      <right/>
      <top style="thin">
        <color rgb="FF000000"/>
      </top>
      <bottom style="thin">
        <color rgb="FF000000"/>
      </bottom>
      <diagonal/>
    </border>
    <border>
      <left style="thin">
        <color rgb="FFFF0000"/>
      </left>
      <right style="thin">
        <color rgb="FF000000"/>
      </right>
      <top style="thin">
        <color rgb="FF000000"/>
      </top>
      <bottom style="thin">
        <color rgb="FFFF0000"/>
      </bottom>
      <diagonal/>
    </border>
    <border>
      <left style="thin">
        <color rgb="FF000000"/>
      </left>
      <right/>
      <top style="thin">
        <color rgb="FF000000"/>
      </top>
      <bottom style="thin">
        <color rgb="FFFF0000"/>
      </bottom>
      <diagonal/>
    </border>
    <border>
      <left style="thin">
        <color rgb="FF000000"/>
      </left>
      <right style="thin">
        <color rgb="FFFF0000"/>
      </right>
      <top style="thin">
        <color rgb="FF000000"/>
      </top>
      <bottom style="thin">
        <color rgb="FFFF0000"/>
      </bottom>
      <diagonal/>
    </border>
    <border>
      <left style="thin">
        <color rgb="FFFF0000"/>
      </left>
      <right style="thin">
        <color rgb="FF000000"/>
      </right>
      <top style="thin">
        <color rgb="FFFF0000"/>
      </top>
      <bottom style="thin">
        <color rgb="FF000000"/>
      </bottom>
      <diagonal/>
    </border>
    <border>
      <left style="thin">
        <color rgb="FF000000"/>
      </left>
      <right/>
      <top style="thin">
        <color rgb="FFFF0000"/>
      </top>
      <bottom style="thin">
        <color rgb="FF000000"/>
      </bottom>
      <diagonal/>
    </border>
    <border>
      <left style="thin">
        <color rgb="FF000000"/>
      </left>
      <right style="thin">
        <color rgb="FFFF0000"/>
      </right>
      <top style="thin">
        <color rgb="FFFF0000"/>
      </top>
      <bottom style="thin">
        <color rgb="FF000000"/>
      </bottom>
      <diagonal/>
    </border>
    <border>
      <left style="medium">
        <color indexed="64"/>
      </left>
      <right style="thin">
        <color indexed="64"/>
      </right>
      <top/>
      <bottom style="medium">
        <color rgb="FFFF0000"/>
      </bottom>
      <diagonal/>
    </border>
    <border>
      <left style="thin">
        <color indexed="64"/>
      </left>
      <right style="thin">
        <color indexed="64"/>
      </right>
      <top/>
      <bottom style="medium">
        <color rgb="FFFF0000"/>
      </bottom>
      <diagonal/>
    </border>
    <border>
      <left style="thin">
        <color indexed="64"/>
      </left>
      <right style="medium">
        <color indexed="64"/>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indexed="64"/>
      </right>
      <top style="thin">
        <color indexed="64"/>
      </top>
      <bottom style="medium">
        <color rgb="FFFF0000"/>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497">
    <xf numFmtId="0" fontId="0" fillId="0" borderId="0" xfId="0"/>
    <xf numFmtId="0" fontId="0" fillId="0" borderId="0" xfId="0" applyAlignment="1" applyProtection="1">
      <alignment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8" xfId="0" applyBorder="1" applyAlignment="1" applyProtection="1">
      <alignment vertical="center"/>
      <protection hidden="1"/>
    </xf>
    <xf numFmtId="0" fontId="0" fillId="0" borderId="2" xfId="0" applyBorder="1" applyAlignment="1" applyProtection="1">
      <alignment vertical="center"/>
      <protection hidden="1"/>
    </xf>
    <xf numFmtId="0" fontId="0" fillId="0" borderId="2" xfId="0" applyBorder="1" applyAlignment="1" applyProtection="1">
      <alignment horizontal="center" vertical="center"/>
      <protection hidden="1"/>
    </xf>
    <xf numFmtId="0" fontId="0" fillId="0" borderId="9" xfId="0" applyBorder="1" applyAlignment="1" applyProtection="1">
      <alignment vertical="center"/>
      <protection hidden="1"/>
    </xf>
    <xf numFmtId="0" fontId="3" fillId="0" borderId="4" xfId="0" applyFont="1" applyBorder="1" applyAlignment="1" applyProtection="1">
      <alignment vertical="center"/>
      <protection hidden="1"/>
    </xf>
    <xf numFmtId="0" fontId="1" fillId="0" borderId="4" xfId="0" applyFont="1" applyBorder="1" applyAlignment="1" applyProtection="1">
      <alignment vertical="center"/>
      <protection hidden="1"/>
    </xf>
    <xf numFmtId="0" fontId="0" fillId="0" borderId="6" xfId="0" applyBorder="1" applyAlignment="1" applyProtection="1">
      <alignment vertical="center"/>
      <protection hidden="1"/>
    </xf>
    <xf numFmtId="0" fontId="0" fillId="0" borderId="0" xfId="0" applyAlignment="1" applyProtection="1">
      <alignment horizontal="center" vertical="center"/>
      <protection hidden="1"/>
    </xf>
    <xf numFmtId="0" fontId="0" fillId="0" borderId="7" xfId="0" applyBorder="1" applyAlignment="1" applyProtection="1">
      <alignment vertical="center"/>
      <protection hidden="1"/>
    </xf>
    <xf numFmtId="0" fontId="0" fillId="0" borderId="1" xfId="0" applyBorder="1" applyAlignment="1" applyProtection="1">
      <alignment vertical="center"/>
      <protection hidden="1"/>
    </xf>
    <xf numFmtId="0" fontId="0" fillId="0" borderId="1" xfId="0" applyBorder="1" applyAlignment="1" applyProtection="1">
      <alignment horizontal="center" vertical="center"/>
      <protection hidden="1"/>
    </xf>
    <xf numFmtId="164" fontId="0" fillId="0" borderId="1" xfId="0" applyNumberFormat="1" applyBorder="1" applyAlignment="1" applyProtection="1">
      <alignment vertical="center"/>
      <protection hidden="1"/>
    </xf>
    <xf numFmtId="0" fontId="0" fillId="0" borderId="12" xfId="0" applyBorder="1" applyAlignment="1" applyProtection="1">
      <alignment vertical="center"/>
      <protection hidden="1"/>
    </xf>
    <xf numFmtId="0" fontId="0" fillId="0" borderId="10" xfId="0" applyBorder="1" applyAlignment="1" applyProtection="1">
      <alignment vertical="center"/>
      <protection hidden="1"/>
    </xf>
    <xf numFmtId="0" fontId="0" fillId="0" borderId="11" xfId="0" applyBorder="1" applyAlignment="1" applyProtection="1">
      <alignment vertical="center"/>
      <protection hidden="1"/>
    </xf>
    <xf numFmtId="0" fontId="1" fillId="0" borderId="2" xfId="0" applyFont="1" applyBorder="1" applyAlignment="1" applyProtection="1">
      <alignment horizontal="right" vertical="center"/>
      <protection hidden="1"/>
    </xf>
    <xf numFmtId="164" fontId="0" fillId="0" borderId="13" xfId="0" applyNumberFormat="1" applyBorder="1" applyAlignment="1" applyProtection="1">
      <alignment vertical="center"/>
      <protection hidden="1"/>
    </xf>
    <xf numFmtId="164" fontId="0" fillId="0" borderId="12" xfId="0" applyNumberFormat="1" applyBorder="1" applyAlignment="1" applyProtection="1">
      <alignment vertical="center"/>
      <protection hidden="1"/>
    </xf>
    <xf numFmtId="164" fontId="0" fillId="0" borderId="10" xfId="0" applyNumberFormat="1" applyBorder="1" applyAlignment="1" applyProtection="1">
      <alignment vertical="center"/>
      <protection hidden="1"/>
    </xf>
    <xf numFmtId="0" fontId="5" fillId="0" borderId="12" xfId="0" applyFont="1" applyBorder="1" applyAlignment="1" applyProtection="1">
      <alignment vertical="center"/>
      <protection hidden="1"/>
    </xf>
    <xf numFmtId="0" fontId="1" fillId="0" borderId="10" xfId="0" applyFont="1" applyBorder="1" applyAlignment="1" applyProtection="1">
      <alignment vertical="center"/>
      <protection hidden="1"/>
    </xf>
    <xf numFmtId="164" fontId="0" fillId="2" borderId="1" xfId="0" applyNumberFormat="1" applyFill="1" applyBorder="1" applyAlignment="1" applyProtection="1">
      <alignment vertical="center"/>
      <protection locked="0"/>
    </xf>
    <xf numFmtId="0" fontId="3" fillId="0" borderId="3" xfId="0" applyFont="1" applyBorder="1" applyAlignment="1" applyProtection="1">
      <alignment vertical="center"/>
      <protection hidden="1"/>
    </xf>
    <xf numFmtId="164" fontId="0" fillId="2" borderId="14" xfId="0" applyNumberFormat="1" applyFill="1" applyBorder="1" applyAlignment="1" applyProtection="1">
      <alignment vertical="center"/>
      <protection locked="0"/>
    </xf>
    <xf numFmtId="164" fontId="0" fillId="0" borderId="14" xfId="0" applyNumberFormat="1" applyBorder="1" applyAlignment="1" applyProtection="1">
      <alignment vertical="center"/>
      <protection hidden="1"/>
    </xf>
    <xf numFmtId="0" fontId="0" fillId="0" borderId="1" xfId="0" applyBorder="1" applyAlignment="1" applyProtection="1">
      <alignment horizontal="left" vertical="center"/>
      <protection hidden="1"/>
    </xf>
    <xf numFmtId="0" fontId="0" fillId="0" borderId="0" xfId="0" applyAlignment="1" applyProtection="1">
      <alignment horizontal="right" vertical="center"/>
      <protection hidden="1"/>
    </xf>
    <xf numFmtId="164" fontId="3" fillId="0" borderId="9" xfId="0" applyNumberFormat="1" applyFont="1" applyBorder="1" applyAlignment="1" applyProtection="1">
      <alignment vertical="center"/>
      <protection hidden="1"/>
    </xf>
    <xf numFmtId="164" fontId="3" fillId="2" borderId="1" xfId="0" applyNumberFormat="1" applyFont="1" applyFill="1" applyBorder="1" applyAlignment="1" applyProtection="1">
      <alignment vertical="center"/>
      <protection locked="0"/>
    </xf>
    <xf numFmtId="0" fontId="2" fillId="0" borderId="10" xfId="0" applyFont="1" applyBorder="1" applyAlignment="1" applyProtection="1">
      <alignment horizontal="right" vertical="center"/>
      <protection hidden="1"/>
    </xf>
    <xf numFmtId="10" fontId="1" fillId="0" borderId="2" xfId="0" applyNumberFormat="1" applyFont="1" applyBorder="1" applyAlignment="1" applyProtection="1">
      <alignment vertical="center"/>
      <protection hidden="1"/>
    </xf>
    <xf numFmtId="164" fontId="3" fillId="0" borderId="1" xfId="0" applyNumberFormat="1" applyFont="1" applyBorder="1" applyAlignment="1" applyProtection="1">
      <alignment vertical="center"/>
      <protection hidden="1"/>
    </xf>
    <xf numFmtId="0" fontId="3" fillId="0" borderId="10" xfId="0" applyFont="1" applyBorder="1" applyAlignment="1" applyProtection="1">
      <alignment vertical="center"/>
      <protection hidden="1"/>
    </xf>
    <xf numFmtId="164" fontId="0" fillId="0" borderId="11" xfId="0" applyNumberFormat="1" applyBorder="1" applyAlignment="1" applyProtection="1">
      <alignment vertical="center"/>
      <protection hidden="1"/>
    </xf>
    <xf numFmtId="0" fontId="1" fillId="0" borderId="10" xfId="0" applyFont="1" applyBorder="1" applyAlignment="1" applyProtection="1">
      <alignment horizontal="right" vertical="center"/>
      <protection hidden="1"/>
    </xf>
    <xf numFmtId="0" fontId="3" fillId="0" borderId="10" xfId="0" applyFont="1" applyBorder="1" applyAlignment="1" applyProtection="1">
      <alignment horizontal="right" vertical="center"/>
      <protection hidden="1"/>
    </xf>
    <xf numFmtId="0" fontId="2" fillId="0" borderId="12" xfId="0" applyFont="1" applyBorder="1" applyAlignment="1" applyProtection="1">
      <alignment horizontal="right" vertical="center"/>
      <protection hidden="1"/>
    </xf>
    <xf numFmtId="0" fontId="2" fillId="0" borderId="11" xfId="0" applyFont="1" applyBorder="1" applyAlignment="1" applyProtection="1">
      <alignment horizontal="center" vertical="center"/>
      <protection hidden="1"/>
    </xf>
    <xf numFmtId="9" fontId="0" fillId="0" borderId="10" xfId="0" applyNumberFormat="1" applyBorder="1" applyAlignment="1" applyProtection="1">
      <alignment horizontal="center" vertical="center"/>
      <protection hidden="1"/>
    </xf>
    <xf numFmtId="0" fontId="0" fillId="0" borderId="2" xfId="0" applyBorder="1" applyAlignment="1" applyProtection="1">
      <alignment horizontal="left" vertical="center"/>
      <protection hidden="1"/>
    </xf>
    <xf numFmtId="0" fontId="0" fillId="3" borderId="16" xfId="0" applyFill="1" applyBorder="1" applyAlignment="1" applyProtection="1">
      <alignment vertical="center"/>
      <protection hidden="1"/>
    </xf>
    <xf numFmtId="0" fontId="1" fillId="3" borderId="17" xfId="0" applyFont="1" applyFill="1" applyBorder="1" applyAlignment="1" applyProtection="1">
      <alignment vertical="center"/>
      <protection hidden="1"/>
    </xf>
    <xf numFmtId="0" fontId="0" fillId="3" borderId="17" xfId="0" applyFill="1" applyBorder="1" applyAlignment="1" applyProtection="1">
      <alignment vertical="center"/>
      <protection hidden="1"/>
    </xf>
    <xf numFmtId="164" fontId="3" fillId="3" borderId="17" xfId="0" applyNumberFormat="1" applyFont="1" applyFill="1" applyBorder="1" applyAlignment="1" applyProtection="1">
      <alignment vertical="center"/>
      <protection hidden="1"/>
    </xf>
    <xf numFmtId="0" fontId="0" fillId="3" borderId="18" xfId="0" applyFill="1" applyBorder="1" applyAlignment="1" applyProtection="1">
      <alignment vertical="center"/>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3" fillId="0" borderId="21" xfId="0" applyFont="1" applyBorder="1" applyAlignment="1" applyProtection="1">
      <alignment vertical="center"/>
      <protection hidden="1"/>
    </xf>
    <xf numFmtId="0" fontId="0" fillId="0" borderId="22" xfId="0" applyBorder="1" applyAlignment="1" applyProtection="1">
      <alignment vertical="center"/>
      <protection hidden="1"/>
    </xf>
    <xf numFmtId="0" fontId="3" fillId="0" borderId="24" xfId="0" applyFont="1" applyBorder="1" applyAlignment="1" applyProtection="1">
      <alignment vertical="center"/>
      <protection hidden="1"/>
    </xf>
    <xf numFmtId="0" fontId="0" fillId="0" borderId="24" xfId="0" applyBorder="1" applyAlignment="1" applyProtection="1">
      <alignment vertical="center"/>
      <protection hidden="1"/>
    </xf>
    <xf numFmtId="164" fontId="0" fillId="0" borderId="24" xfId="0" applyNumberFormat="1" applyBorder="1" applyAlignment="1" applyProtection="1">
      <alignment vertical="center"/>
      <protection hidden="1"/>
    </xf>
    <xf numFmtId="9" fontId="0" fillId="0" borderId="24" xfId="0" applyNumberFormat="1" applyBorder="1" applyAlignment="1" applyProtection="1">
      <alignment horizontal="center" vertical="center"/>
      <protection hidden="1"/>
    </xf>
    <xf numFmtId="0" fontId="0" fillId="0" borderId="25" xfId="0" applyBorder="1" applyAlignment="1" applyProtection="1">
      <alignment vertical="center"/>
      <protection hidden="1"/>
    </xf>
    <xf numFmtId="0" fontId="0" fillId="0" borderId="26" xfId="0" applyBorder="1" applyAlignment="1" applyProtection="1">
      <alignment vertical="center"/>
      <protection hidden="1"/>
    </xf>
    <xf numFmtId="0" fontId="0" fillId="0" borderId="27" xfId="0" applyBorder="1" applyAlignment="1" applyProtection="1">
      <alignment vertical="center"/>
      <protection hidden="1"/>
    </xf>
    <xf numFmtId="0" fontId="3" fillId="0" borderId="27" xfId="0" applyFont="1" applyBorder="1" applyAlignment="1" applyProtection="1">
      <alignment vertical="center"/>
      <protection hidden="1"/>
    </xf>
    <xf numFmtId="0" fontId="0" fillId="0" borderId="28" xfId="0" applyBorder="1" applyAlignment="1" applyProtection="1">
      <alignment vertical="center"/>
      <protection hidden="1"/>
    </xf>
    <xf numFmtId="0" fontId="0" fillId="0" borderId="29" xfId="0" applyBorder="1" applyAlignment="1" applyProtection="1">
      <alignment vertical="center"/>
      <protection hidden="1"/>
    </xf>
    <xf numFmtId="0" fontId="0" fillId="0" borderId="30" xfId="0" applyBorder="1" applyAlignment="1" applyProtection="1">
      <alignment vertical="center"/>
      <protection hidden="1"/>
    </xf>
    <xf numFmtId="0" fontId="0" fillId="0" borderId="31" xfId="0" applyBorder="1" applyAlignment="1" applyProtection="1">
      <alignment vertical="center"/>
      <protection hidden="1"/>
    </xf>
    <xf numFmtId="0" fontId="0" fillId="0" borderId="32" xfId="0" applyBorder="1" applyAlignment="1" applyProtection="1">
      <alignment vertical="center"/>
      <protection hidden="1"/>
    </xf>
    <xf numFmtId="164" fontId="0" fillId="0" borderId="32" xfId="0" applyNumberFormat="1" applyBorder="1" applyAlignment="1" applyProtection="1">
      <alignment vertical="center"/>
      <protection hidden="1"/>
    </xf>
    <xf numFmtId="0" fontId="0" fillId="0" borderId="33" xfId="0" applyBorder="1" applyAlignment="1" applyProtection="1">
      <alignment vertical="center"/>
      <protection hidden="1"/>
    </xf>
    <xf numFmtId="164" fontId="1" fillId="3" borderId="15" xfId="0" applyNumberFormat="1" applyFont="1" applyFill="1" applyBorder="1" applyAlignment="1" applyProtection="1">
      <alignment vertical="center"/>
      <protection hidden="1"/>
    </xf>
    <xf numFmtId="164" fontId="3" fillId="0" borderId="32" xfId="0" applyNumberFormat="1" applyFont="1" applyBorder="1" applyAlignment="1" applyProtection="1">
      <alignment vertical="center"/>
      <protection hidden="1"/>
    </xf>
    <xf numFmtId="164" fontId="3" fillId="3" borderId="15" xfId="0" applyNumberFormat="1" applyFont="1" applyFill="1" applyBorder="1" applyAlignment="1" applyProtection="1">
      <alignment vertical="center"/>
      <protection hidden="1"/>
    </xf>
    <xf numFmtId="164" fontId="3" fillId="3" borderId="11" xfId="0" applyNumberFormat="1" applyFont="1" applyFill="1" applyBorder="1" applyAlignment="1" applyProtection="1">
      <alignment vertical="center"/>
      <protection hidden="1"/>
    </xf>
    <xf numFmtId="0" fontId="8" fillId="0" borderId="10" xfId="0" applyFont="1" applyBorder="1" applyAlignment="1" applyProtection="1">
      <alignment vertical="center"/>
      <protection hidden="1"/>
    </xf>
    <xf numFmtId="49" fontId="0" fillId="2" borderId="1" xfId="0" applyNumberFormat="1" applyFill="1" applyBorder="1" applyAlignment="1" applyProtection="1">
      <alignment vertical="center"/>
      <protection locked="0"/>
    </xf>
    <xf numFmtId="0" fontId="3" fillId="0" borderId="6" xfId="0" applyFont="1" applyBorder="1" applyAlignment="1" applyProtection="1">
      <alignment vertical="center"/>
      <protection hidden="1"/>
    </xf>
    <xf numFmtId="0" fontId="3" fillId="0" borderId="8" xfId="0" applyFont="1" applyBorder="1" applyAlignment="1" applyProtection="1">
      <alignment vertical="center"/>
      <protection hidden="1"/>
    </xf>
    <xf numFmtId="0" fontId="1" fillId="0" borderId="0" xfId="0" applyFont="1" applyAlignment="1" applyProtection="1">
      <alignment vertical="center"/>
      <protection hidden="1"/>
    </xf>
    <xf numFmtId="0" fontId="0" fillId="3" borderId="12" xfId="0" applyFill="1" applyBorder="1" applyAlignment="1" applyProtection="1">
      <alignment vertical="center"/>
      <protection hidden="1"/>
    </xf>
    <xf numFmtId="0" fontId="0" fillId="3" borderId="10" xfId="0" applyFill="1" applyBorder="1" applyAlignment="1" applyProtection="1">
      <alignment vertical="center"/>
      <protection hidden="1"/>
    </xf>
    <xf numFmtId="0" fontId="0" fillId="2" borderId="1"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3" fillId="0" borderId="0" xfId="0" applyFont="1" applyAlignment="1" applyProtection="1">
      <alignment vertical="center"/>
      <protection hidden="1"/>
    </xf>
    <xf numFmtId="0" fontId="3" fillId="0" borderId="16" xfId="0" applyFont="1" applyBorder="1" applyAlignment="1" applyProtection="1">
      <alignment vertical="center"/>
      <protection hidden="1"/>
    </xf>
    <xf numFmtId="0" fontId="0" fillId="0" borderId="34" xfId="0" applyBorder="1" applyAlignment="1" applyProtection="1">
      <alignment vertical="center"/>
      <protection hidden="1"/>
    </xf>
    <xf numFmtId="0" fontId="8" fillId="0" borderId="17" xfId="0" applyFont="1" applyBorder="1" applyAlignment="1" applyProtection="1">
      <alignment vertical="center"/>
      <protection hidden="1"/>
    </xf>
    <xf numFmtId="164" fontId="8" fillId="0" borderId="18" xfId="0" applyNumberFormat="1" applyFont="1" applyBorder="1" applyAlignment="1" applyProtection="1">
      <alignment vertical="center"/>
      <protection hidden="1"/>
    </xf>
    <xf numFmtId="164" fontId="8" fillId="0" borderId="22" xfId="0" applyNumberFormat="1" applyFont="1" applyBorder="1" applyAlignment="1" applyProtection="1">
      <alignment vertical="center"/>
      <protection hidden="1"/>
    </xf>
    <xf numFmtId="0" fontId="3" fillId="3" borderId="23" xfId="0" applyFont="1" applyFill="1" applyBorder="1" applyAlignment="1" applyProtection="1">
      <alignment vertical="center"/>
      <protection hidden="1"/>
    </xf>
    <xf numFmtId="0" fontId="8" fillId="3" borderId="24" xfId="0" applyFont="1" applyFill="1" applyBorder="1" applyAlignment="1" applyProtection="1">
      <alignment vertical="center"/>
      <protection hidden="1"/>
    </xf>
    <xf numFmtId="164" fontId="3" fillId="3" borderId="25" xfId="0" applyNumberFormat="1" applyFont="1" applyFill="1" applyBorder="1" applyAlignment="1" applyProtection="1">
      <alignment vertical="center"/>
      <protection hidden="1"/>
    </xf>
    <xf numFmtId="164" fontId="8" fillId="0" borderId="36" xfId="0" applyNumberFormat="1" applyFont="1" applyBorder="1" applyAlignment="1" applyProtection="1">
      <alignment vertical="center"/>
      <protection hidden="1"/>
    </xf>
    <xf numFmtId="164" fontId="8" fillId="0" borderId="37" xfId="0" applyNumberFormat="1" applyFont="1" applyBorder="1" applyAlignment="1" applyProtection="1">
      <alignment vertical="center"/>
      <protection hidden="1"/>
    </xf>
    <xf numFmtId="164" fontId="3" fillId="3" borderId="38" xfId="0" applyNumberFormat="1" applyFont="1" applyFill="1" applyBorder="1" applyAlignment="1" applyProtection="1">
      <alignment vertical="center"/>
      <protection hidden="1"/>
    </xf>
    <xf numFmtId="0" fontId="3" fillId="3" borderId="10" xfId="0" applyFont="1" applyFill="1" applyBorder="1" applyAlignment="1" applyProtection="1">
      <alignment horizontal="right" vertical="center"/>
      <protection hidden="1"/>
    </xf>
    <xf numFmtId="0" fontId="0" fillId="0" borderId="32" xfId="0" applyBorder="1" applyAlignment="1" applyProtection="1">
      <alignment horizontal="right" vertical="center"/>
      <protection hidden="1"/>
    </xf>
    <xf numFmtId="0" fontId="3" fillId="0" borderId="32" xfId="0" applyFont="1" applyBorder="1" applyAlignment="1" applyProtection="1">
      <alignment horizontal="right" vertical="center"/>
      <protection hidden="1"/>
    </xf>
    <xf numFmtId="0" fontId="3" fillId="0" borderId="32" xfId="0" applyFont="1" applyBorder="1" applyAlignment="1" applyProtection="1">
      <alignment vertical="center"/>
      <protection hidden="1"/>
    </xf>
    <xf numFmtId="0" fontId="0" fillId="0" borderId="40" xfId="0" applyBorder="1" applyAlignment="1" applyProtection="1">
      <alignment vertical="center"/>
      <protection hidden="1"/>
    </xf>
    <xf numFmtId="0" fontId="0" fillId="0" borderId="27" xfId="0" applyBorder="1" applyAlignment="1" applyProtection="1">
      <alignment horizontal="center" vertical="center"/>
      <protection hidden="1"/>
    </xf>
    <xf numFmtId="164" fontId="0" fillId="2" borderId="39" xfId="0" applyNumberFormat="1" applyFill="1" applyBorder="1" applyAlignment="1" applyProtection="1">
      <alignment vertical="center"/>
      <protection locked="0"/>
    </xf>
    <xf numFmtId="164" fontId="0" fillId="0" borderId="33" xfId="0" applyNumberFormat="1" applyBorder="1" applyAlignment="1" applyProtection="1">
      <alignment vertical="center"/>
      <protection hidden="1"/>
    </xf>
    <xf numFmtId="164" fontId="8" fillId="0" borderId="28" xfId="0" applyNumberFormat="1" applyFont="1" applyBorder="1" applyAlignment="1" applyProtection="1">
      <alignment vertical="center"/>
      <protection hidden="1"/>
    </xf>
    <xf numFmtId="164" fontId="8" fillId="0" borderId="20" xfId="0" applyNumberFormat="1" applyFont="1" applyBorder="1" applyAlignment="1" applyProtection="1">
      <alignment vertical="center"/>
      <protection hidden="1"/>
    </xf>
    <xf numFmtId="0" fontId="3" fillId="0" borderId="19" xfId="0" applyFont="1" applyBorder="1" applyAlignment="1" applyProtection="1">
      <alignment vertical="center"/>
      <protection hidden="1"/>
    </xf>
    <xf numFmtId="0" fontId="3" fillId="0" borderId="26" xfId="0" applyFont="1" applyBorder="1" applyAlignment="1" applyProtection="1">
      <alignment vertical="center"/>
      <protection hidden="1"/>
    </xf>
    <xf numFmtId="0" fontId="0" fillId="3" borderId="32" xfId="0" applyFill="1" applyBorder="1" applyAlignment="1" applyProtection="1">
      <alignment vertical="center"/>
      <protection hidden="1"/>
    </xf>
    <xf numFmtId="164" fontId="8" fillId="3" borderId="33" xfId="0" applyNumberFormat="1" applyFont="1" applyFill="1" applyBorder="1" applyAlignment="1" applyProtection="1">
      <alignment vertical="center"/>
      <protection hidden="1"/>
    </xf>
    <xf numFmtId="164" fontId="0" fillId="2" borderId="42" xfId="0" applyNumberFormat="1" applyFill="1" applyBorder="1" applyAlignment="1" applyProtection="1">
      <alignment vertical="center"/>
      <protection locked="0"/>
    </xf>
    <xf numFmtId="164" fontId="0" fillId="0" borderId="0" xfId="0" applyNumberFormat="1" applyAlignment="1" applyProtection="1">
      <alignment horizontal="center" vertical="center"/>
      <protection hidden="1"/>
    </xf>
    <xf numFmtId="164" fontId="0" fillId="0" borderId="27" xfId="0" applyNumberFormat="1" applyBorder="1" applyAlignment="1" applyProtection="1">
      <alignment horizontal="center" vertical="center"/>
      <protection hidden="1"/>
    </xf>
    <xf numFmtId="164" fontId="0" fillId="0" borderId="32" xfId="0" applyNumberFormat="1" applyBorder="1" applyAlignment="1" applyProtection="1">
      <alignment horizontal="center" vertical="center"/>
      <protection hidden="1"/>
    </xf>
    <xf numFmtId="0" fontId="3" fillId="0" borderId="29" xfId="0" applyFont="1" applyBorder="1" applyAlignment="1" applyProtection="1">
      <alignment vertical="center"/>
      <protection hidden="1"/>
    </xf>
    <xf numFmtId="0" fontId="3" fillId="0" borderId="2" xfId="0" applyFont="1" applyBorder="1" applyAlignment="1" applyProtection="1">
      <alignment vertical="center"/>
      <protection hidden="1"/>
    </xf>
    <xf numFmtId="0" fontId="0" fillId="0" borderId="43" xfId="0" applyBorder="1" applyAlignment="1" applyProtection="1">
      <alignment vertical="center"/>
      <protection hidden="1"/>
    </xf>
    <xf numFmtId="0" fontId="2" fillId="0" borderId="4" xfId="0" applyFont="1" applyBorder="1" applyAlignment="1" applyProtection="1">
      <alignment vertical="center"/>
      <protection hidden="1"/>
    </xf>
    <xf numFmtId="0" fontId="2" fillId="0" borderId="4" xfId="0" applyFont="1" applyBorder="1" applyAlignment="1" applyProtection="1">
      <alignment horizontal="right" vertical="center"/>
      <protection hidden="1"/>
    </xf>
    <xf numFmtId="0" fontId="1" fillId="0" borderId="27" xfId="0" applyFont="1" applyBorder="1" applyAlignment="1" applyProtection="1">
      <alignment horizontal="center" vertical="center"/>
      <protection hidden="1"/>
    </xf>
    <xf numFmtId="0" fontId="11" fillId="0" borderId="3" xfId="0" applyFont="1" applyBorder="1" applyAlignment="1" applyProtection="1">
      <alignment vertical="center"/>
      <protection hidden="1"/>
    </xf>
    <xf numFmtId="0" fontId="11" fillId="0" borderId="21" xfId="0" applyFont="1" applyBorder="1" applyAlignment="1" applyProtection="1">
      <alignment vertical="center"/>
      <protection hidden="1"/>
    </xf>
    <xf numFmtId="0" fontId="11" fillId="0" borderId="23" xfId="0" applyFont="1" applyBorder="1" applyAlignment="1" applyProtection="1">
      <alignment vertical="center"/>
      <protection hidden="1"/>
    </xf>
    <xf numFmtId="49" fontId="0" fillId="2" borderId="1" xfId="0" applyNumberFormat="1" applyFill="1" applyBorder="1" applyAlignment="1" applyProtection="1">
      <alignment horizontal="center" vertical="center"/>
      <protection locked="0"/>
    </xf>
    <xf numFmtId="49" fontId="0" fillId="2" borderId="34" xfId="0" applyNumberFormat="1" applyFill="1" applyBorder="1" applyAlignment="1" applyProtection="1">
      <alignment horizontal="center" vertical="center"/>
      <protection locked="0"/>
    </xf>
    <xf numFmtId="49" fontId="0" fillId="2" borderId="40" xfId="0" applyNumberFormat="1" applyFill="1" applyBorder="1" applyAlignment="1" applyProtection="1">
      <alignment horizontal="center" vertical="center"/>
      <protection locked="0"/>
    </xf>
    <xf numFmtId="49" fontId="0" fillId="2" borderId="41" xfId="0" applyNumberFormat="1" applyFill="1" applyBorder="1" applyAlignment="1" applyProtection="1">
      <alignment horizontal="center" vertical="center"/>
      <protection locked="0"/>
    </xf>
    <xf numFmtId="0" fontId="1" fillId="0" borderId="1" xfId="0" applyFont="1" applyBorder="1" applyAlignment="1" applyProtection="1">
      <alignment horizontal="center" vertical="center"/>
      <protection hidden="1"/>
    </xf>
    <xf numFmtId="164" fontId="0" fillId="5" borderId="1" xfId="0" applyNumberFormat="1" applyFill="1" applyBorder="1" applyAlignment="1" applyProtection="1">
      <alignment vertical="center"/>
      <protection locked="0"/>
    </xf>
    <xf numFmtId="164" fontId="1" fillId="0" borderId="1" xfId="0" applyNumberFormat="1" applyFont="1" applyBorder="1" applyAlignment="1" applyProtection="1">
      <alignment vertical="center"/>
      <protection hidden="1"/>
    </xf>
    <xf numFmtId="0" fontId="1" fillId="0" borderId="1" xfId="0" applyFont="1" applyBorder="1" applyAlignment="1" applyProtection="1">
      <alignment vertical="center"/>
      <protection hidden="1"/>
    </xf>
    <xf numFmtId="10" fontId="1" fillId="0" borderId="10" xfId="0" applyNumberFormat="1" applyFont="1" applyBorder="1" applyAlignment="1" applyProtection="1">
      <alignment vertical="center"/>
      <protection hidden="1"/>
    </xf>
    <xf numFmtId="0" fontId="1" fillId="0" borderId="0" xfId="0" applyFont="1" applyAlignment="1" applyProtection="1">
      <alignment horizontal="center" vertical="center"/>
      <protection hidden="1"/>
    </xf>
    <xf numFmtId="164" fontId="0" fillId="0" borderId="0" xfId="0" applyNumberFormat="1" applyAlignment="1" applyProtection="1">
      <alignment vertical="center"/>
      <protection hidden="1"/>
    </xf>
    <xf numFmtId="164" fontId="1" fillId="0" borderId="0" xfId="0" applyNumberFormat="1" applyFont="1" applyAlignment="1" applyProtection="1">
      <alignment horizontal="center" vertical="center"/>
      <protection hidden="1"/>
    </xf>
    <xf numFmtId="0" fontId="0" fillId="0" borderId="30" xfId="0" applyBorder="1" applyAlignment="1" applyProtection="1">
      <alignment horizontal="center" vertical="center"/>
      <protection hidden="1"/>
    </xf>
    <xf numFmtId="1" fontId="0" fillId="0" borderId="30" xfId="0" applyNumberFormat="1" applyBorder="1" applyAlignment="1" applyProtection="1">
      <alignment horizontal="center" vertical="center"/>
      <protection hidden="1"/>
    </xf>
    <xf numFmtId="0" fontId="9" fillId="0" borderId="0" xfId="0" applyFont="1" applyAlignment="1" applyProtection="1">
      <alignment horizontal="center" vertical="center"/>
      <protection hidden="1"/>
    </xf>
    <xf numFmtId="165" fontId="2" fillId="0" borderId="0" xfId="0" applyNumberFormat="1" applyFont="1" applyAlignment="1" applyProtection="1">
      <alignment horizontal="left" vertical="center"/>
      <protection hidden="1"/>
    </xf>
    <xf numFmtId="164" fontId="1" fillId="0" borderId="0" xfId="0" applyNumberFormat="1" applyFont="1" applyAlignment="1" applyProtection="1">
      <alignment vertical="center"/>
      <protection hidden="1"/>
    </xf>
    <xf numFmtId="164" fontId="2" fillId="0" borderId="29" xfId="0" applyNumberFormat="1" applyFont="1" applyBorder="1" applyAlignment="1" applyProtection="1">
      <alignment horizontal="center" vertical="center"/>
      <protection hidden="1"/>
    </xf>
    <xf numFmtId="164" fontId="1" fillId="0" borderId="29" xfId="0" applyNumberFormat="1" applyFont="1" applyBorder="1" applyAlignment="1" applyProtection="1">
      <alignment horizontal="center" vertical="center"/>
      <protection hidden="1"/>
    </xf>
    <xf numFmtId="164" fontId="1" fillId="0" borderId="30" xfId="0" applyNumberFormat="1" applyFont="1"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1" fillId="0" borderId="30" xfId="0" applyFont="1" applyBorder="1" applyAlignment="1" applyProtection="1">
      <alignment vertical="center"/>
      <protection hidden="1"/>
    </xf>
    <xf numFmtId="164" fontId="0" fillId="0" borderId="30" xfId="0" applyNumberFormat="1" applyBorder="1" applyAlignment="1" applyProtection="1">
      <alignment vertical="center"/>
      <protection hidden="1"/>
    </xf>
    <xf numFmtId="164" fontId="0" fillId="0" borderId="31" xfId="0" applyNumberFormat="1" applyBorder="1" applyAlignment="1" applyProtection="1">
      <alignment horizontal="center" vertical="center"/>
      <protection hidden="1"/>
    </xf>
    <xf numFmtId="0" fontId="1" fillId="0" borderId="29" xfId="0" applyFont="1" applyBorder="1" applyAlignment="1" applyProtection="1">
      <alignment vertical="center"/>
      <protection hidden="1"/>
    </xf>
    <xf numFmtId="164" fontId="0" fillId="0" borderId="29" xfId="0" applyNumberFormat="1" applyBorder="1" applyAlignment="1" applyProtection="1">
      <alignment vertical="center"/>
      <protection hidden="1"/>
    </xf>
    <xf numFmtId="49" fontId="0" fillId="2" borderId="1" xfId="0" applyNumberFormat="1" applyFill="1" applyBorder="1" applyAlignment="1" applyProtection="1">
      <alignment horizontal="left" vertical="center" wrapText="1"/>
      <protection locked="0"/>
    </xf>
    <xf numFmtId="0" fontId="0" fillId="0" borderId="11" xfId="0" applyBorder="1" applyAlignment="1" applyProtection="1">
      <alignment horizontal="right" vertical="center"/>
      <protection hidden="1"/>
    </xf>
    <xf numFmtId="0" fontId="0" fillId="0" borderId="10" xfId="0" applyBorder="1" applyAlignment="1" applyProtection="1">
      <alignment horizontal="right" vertical="center"/>
      <protection hidden="1"/>
    </xf>
    <xf numFmtId="0" fontId="4" fillId="0" borderId="0" xfId="0" applyFont="1" applyProtection="1">
      <protection hidden="1"/>
    </xf>
    <xf numFmtId="0" fontId="0" fillId="0" borderId="0" xfId="0" applyProtection="1">
      <protection hidden="1"/>
    </xf>
    <xf numFmtId="0" fontId="10" fillId="0" borderId="0" xfId="0" applyFont="1" applyProtection="1">
      <protection hidden="1"/>
    </xf>
    <xf numFmtId="0" fontId="0" fillId="0" borderId="0" xfId="0" applyAlignment="1" applyProtection="1">
      <alignment horizontal="center"/>
      <protection hidden="1"/>
    </xf>
    <xf numFmtId="0" fontId="3" fillId="0" borderId="0" xfId="0" applyFont="1" applyAlignment="1" applyProtection="1">
      <alignment horizontal="center"/>
      <protection hidden="1"/>
    </xf>
    <xf numFmtId="164" fontId="0" fillId="0" borderId="0" xfId="0" applyNumberFormat="1" applyAlignment="1" applyProtection="1">
      <alignment horizontal="center"/>
      <protection hidden="1"/>
    </xf>
    <xf numFmtId="164" fontId="0" fillId="0" borderId="28" xfId="0" applyNumberFormat="1" applyBorder="1" applyAlignment="1" applyProtection="1">
      <alignment horizontal="center" vertical="center"/>
      <protection hidden="1"/>
    </xf>
    <xf numFmtId="164" fontId="0" fillId="0" borderId="30" xfId="0" applyNumberFormat="1" applyBorder="1" applyAlignment="1" applyProtection="1">
      <alignment horizontal="center" vertical="center"/>
      <protection hidden="1"/>
    </xf>
    <xf numFmtId="164" fontId="0" fillId="0" borderId="33" xfId="0" applyNumberFormat="1" applyBorder="1" applyAlignment="1" applyProtection="1">
      <alignment horizontal="center" vertical="center"/>
      <protection hidden="1"/>
    </xf>
    <xf numFmtId="0" fontId="0" fillId="4" borderId="45" xfId="0" applyFill="1" applyBorder="1" applyAlignment="1" applyProtection="1">
      <alignment vertical="center"/>
      <protection hidden="1"/>
    </xf>
    <xf numFmtId="0" fontId="4" fillId="4" borderId="47" xfId="0" applyFont="1" applyFill="1" applyBorder="1" applyAlignment="1" applyProtection="1">
      <alignment horizontal="left" vertical="center"/>
      <protection hidden="1"/>
    </xf>
    <xf numFmtId="0" fontId="0" fillId="4" borderId="47" xfId="0" applyFill="1" applyBorder="1" applyAlignment="1" applyProtection="1">
      <alignment vertical="center"/>
      <protection hidden="1"/>
    </xf>
    <xf numFmtId="0" fontId="4" fillId="4" borderId="47" xfId="0" applyFont="1" applyFill="1" applyBorder="1" applyAlignment="1" applyProtection="1">
      <alignment horizontal="right" vertical="center"/>
      <protection hidden="1"/>
    </xf>
    <xf numFmtId="0" fontId="0" fillId="0" borderId="7" xfId="0"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0" fillId="0" borderId="13" xfId="0" applyBorder="1" applyAlignment="1" applyProtection="1">
      <alignment vertical="center"/>
      <protection hidden="1"/>
    </xf>
    <xf numFmtId="164" fontId="0" fillId="0" borderId="43" xfId="0" applyNumberFormat="1" applyBorder="1" applyAlignment="1" applyProtection="1">
      <alignment vertical="center"/>
      <protection hidden="1"/>
    </xf>
    <xf numFmtId="0" fontId="0" fillId="0" borderId="14" xfId="0" applyBorder="1" applyAlignment="1" applyProtection="1">
      <alignment vertical="center"/>
      <protection hidden="1"/>
    </xf>
    <xf numFmtId="9" fontId="1" fillId="0" borderId="10" xfId="0" applyNumberFormat="1" applyFont="1" applyBorder="1" applyAlignment="1" applyProtection="1">
      <alignment horizontal="center" vertical="center"/>
      <protection hidden="1"/>
    </xf>
    <xf numFmtId="9" fontId="1" fillId="0" borderId="24" xfId="0" applyNumberFormat="1" applyFont="1" applyBorder="1" applyAlignment="1" applyProtection="1">
      <alignment horizontal="center" vertical="center"/>
      <protection hidden="1"/>
    </xf>
    <xf numFmtId="164" fontId="3" fillId="0" borderId="11" xfId="0" applyNumberFormat="1" applyFont="1" applyBorder="1" applyAlignment="1" applyProtection="1">
      <alignment vertical="center"/>
      <protection hidden="1"/>
    </xf>
    <xf numFmtId="0" fontId="2" fillId="0" borderId="10"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1" fillId="3" borderId="12" xfId="0" applyFont="1" applyFill="1" applyBorder="1" applyAlignment="1" applyProtection="1">
      <alignment horizontal="center" vertical="center"/>
      <protection hidden="1"/>
    </xf>
    <xf numFmtId="0" fontId="1" fillId="3" borderId="11" xfId="0" applyFont="1"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0" fillId="3" borderId="12" xfId="0" applyFill="1" applyBorder="1" applyAlignment="1" applyProtection="1">
      <alignment horizontal="center" vertical="center"/>
      <protection hidden="1"/>
    </xf>
    <xf numFmtId="0" fontId="1" fillId="3" borderId="11" xfId="0" applyFont="1" applyFill="1" applyBorder="1" applyAlignment="1" applyProtection="1">
      <alignment horizontal="right" vertical="center"/>
      <protection hidden="1"/>
    </xf>
    <xf numFmtId="0" fontId="0" fillId="0" borderId="13" xfId="0" applyBorder="1" applyAlignment="1" applyProtection="1">
      <alignment horizontal="left" vertical="center"/>
      <protection hidden="1"/>
    </xf>
    <xf numFmtId="164" fontId="0" fillId="2" borderId="43" xfId="0" applyNumberFormat="1" applyFill="1" applyBorder="1" applyAlignment="1" applyProtection="1">
      <alignment vertical="center"/>
      <protection locked="0"/>
    </xf>
    <xf numFmtId="0" fontId="1" fillId="0" borderId="32" xfId="0" applyFont="1" applyBorder="1" applyAlignment="1" applyProtection="1">
      <alignment horizontal="center" vertical="center"/>
      <protection hidden="1"/>
    </xf>
    <xf numFmtId="0" fontId="0" fillId="0" borderId="49" xfId="0" applyBorder="1" applyAlignment="1" applyProtection="1">
      <alignment vertical="center"/>
      <protection hidden="1"/>
    </xf>
    <xf numFmtId="0" fontId="0" fillId="0" borderId="50" xfId="0" applyBorder="1" applyAlignment="1" applyProtection="1">
      <alignment vertical="center"/>
      <protection hidden="1"/>
    </xf>
    <xf numFmtId="0" fontId="0" fillId="0" borderId="51" xfId="0" applyBorder="1" applyAlignment="1" applyProtection="1">
      <alignment horizontal="center" vertical="center"/>
      <protection hidden="1"/>
    </xf>
    <xf numFmtId="0" fontId="0" fillId="0" borderId="51" xfId="0" applyBorder="1" applyAlignment="1" applyProtection="1">
      <alignment vertical="center"/>
      <protection hidden="1"/>
    </xf>
    <xf numFmtId="0" fontId="0" fillId="0" borderId="52" xfId="0" applyBorder="1" applyAlignment="1" applyProtection="1">
      <alignment vertical="center"/>
      <protection hidden="1"/>
    </xf>
    <xf numFmtId="0" fontId="10" fillId="0" borderId="0" xfId="0" applyFont="1" applyAlignment="1" applyProtection="1">
      <alignment vertical="center"/>
      <protection hidden="1"/>
    </xf>
    <xf numFmtId="0" fontId="1" fillId="0" borderId="0" xfId="0" applyFont="1" applyAlignment="1" applyProtection="1">
      <alignment horizontal="left" vertical="center"/>
      <protection hidden="1"/>
    </xf>
    <xf numFmtId="49" fontId="1" fillId="2" borderId="1" xfId="0" applyNumberFormat="1" applyFont="1" applyFill="1" applyBorder="1" applyAlignment="1" applyProtection="1">
      <alignment horizontal="right" vertical="center"/>
      <protection locked="0"/>
    </xf>
    <xf numFmtId="0" fontId="1" fillId="0" borderId="0" xfId="0" applyFont="1" applyAlignment="1" applyProtection="1">
      <alignment horizontal="right" vertical="center"/>
      <protection hidden="1"/>
    </xf>
    <xf numFmtId="0" fontId="16" fillId="0" borderId="0" xfId="1" applyFont="1" applyAlignment="1" applyProtection="1">
      <alignment horizontal="right" vertical="center"/>
      <protection hidden="1"/>
    </xf>
    <xf numFmtId="49" fontId="10" fillId="0" borderId="0" xfId="0" applyNumberFormat="1" applyFont="1" applyAlignment="1" applyProtection="1">
      <alignment horizontal="right" vertical="center"/>
      <protection hidden="1"/>
    </xf>
    <xf numFmtId="49" fontId="10" fillId="0" borderId="0" xfId="0" applyNumberFormat="1" applyFont="1" applyAlignment="1" applyProtection="1">
      <alignment horizontal="left" vertical="center"/>
      <protection hidden="1"/>
    </xf>
    <xf numFmtId="0" fontId="19" fillId="6" borderId="15" xfId="0" applyFont="1" applyFill="1" applyBorder="1" applyAlignment="1" applyProtection="1">
      <alignment horizontal="center" vertical="center" wrapText="1"/>
      <protection hidden="1"/>
    </xf>
    <xf numFmtId="0" fontId="19" fillId="6" borderId="48" xfId="0" applyFont="1" applyFill="1" applyBorder="1" applyAlignment="1" applyProtection="1">
      <alignment horizontal="center" vertical="center" wrapText="1"/>
      <protection hidden="1"/>
    </xf>
    <xf numFmtId="0" fontId="20" fillId="0" borderId="53" xfId="0" applyFont="1" applyBorder="1" applyAlignment="1" applyProtection="1">
      <alignment horizontal="center" vertical="center" wrapText="1"/>
      <protection hidden="1"/>
    </xf>
    <xf numFmtId="0" fontId="20" fillId="0" borderId="33" xfId="0" applyFont="1" applyBorder="1" applyAlignment="1" applyProtection="1">
      <alignment horizontal="center" vertical="center" wrapText="1"/>
      <protection hidden="1"/>
    </xf>
    <xf numFmtId="166" fontId="21" fillId="0" borderId="33" xfId="0" applyNumberFormat="1" applyFont="1" applyBorder="1" applyAlignment="1" applyProtection="1">
      <alignment horizontal="center" vertical="center" wrapText="1"/>
      <protection hidden="1"/>
    </xf>
    <xf numFmtId="0" fontId="22" fillId="0" borderId="33" xfId="0" applyFont="1" applyBorder="1" applyAlignment="1" applyProtection="1">
      <alignment horizontal="center" vertical="center" wrapText="1"/>
      <protection hidden="1"/>
    </xf>
    <xf numFmtId="0" fontId="25" fillId="0" borderId="0" xfId="0" applyFont="1" applyAlignment="1" applyProtection="1">
      <alignment horizontal="center" vertical="center"/>
      <protection hidden="1"/>
    </xf>
    <xf numFmtId="0" fontId="28" fillId="7" borderId="54" xfId="0" applyFont="1" applyFill="1" applyBorder="1" applyAlignment="1">
      <alignment horizontal="center" vertical="top" wrapText="1"/>
    </xf>
    <xf numFmtId="0" fontId="28" fillId="7" borderId="54" xfId="0" applyFont="1" applyFill="1" applyBorder="1" applyAlignment="1">
      <alignment horizontal="right" vertical="top" wrapText="1"/>
    </xf>
    <xf numFmtId="0" fontId="28" fillId="7" borderId="54" xfId="0" applyFont="1" applyFill="1" applyBorder="1" applyAlignment="1">
      <alignment horizontal="left" vertical="top" wrapText="1" indent="4"/>
    </xf>
    <xf numFmtId="0" fontId="28" fillId="7" borderId="54" xfId="0" applyFont="1" applyFill="1" applyBorder="1" applyAlignment="1">
      <alignment horizontal="left" vertical="top" wrapText="1" indent="1"/>
    </xf>
    <xf numFmtId="0" fontId="28" fillId="7" borderId="54" xfId="0" applyFont="1" applyFill="1" applyBorder="1" applyAlignment="1">
      <alignment horizontal="left" vertical="top" wrapText="1" indent="2"/>
    </xf>
    <xf numFmtId="0" fontId="0" fillId="0" borderId="0" xfId="0" applyAlignment="1">
      <alignment horizontal="left" vertical="top"/>
    </xf>
    <xf numFmtId="1" fontId="29" fillId="0" borderId="54" xfId="0" applyNumberFormat="1" applyFont="1" applyBorder="1" applyAlignment="1">
      <alignment horizontal="center" vertical="top" shrinkToFit="1"/>
    </xf>
    <xf numFmtId="167" fontId="29" fillId="0" borderId="54" xfId="0" applyNumberFormat="1" applyFont="1" applyBorder="1" applyAlignment="1">
      <alignment horizontal="right" vertical="top" shrinkToFit="1"/>
    </xf>
    <xf numFmtId="0" fontId="30" fillId="0" borderId="54" xfId="0" applyFont="1" applyBorder="1" applyAlignment="1">
      <alignment horizontal="center" vertical="top" wrapText="1"/>
    </xf>
    <xf numFmtId="0" fontId="0" fillId="0" borderId="54" xfId="0" applyBorder="1" applyAlignment="1">
      <alignment horizontal="left" vertical="top" wrapText="1"/>
    </xf>
    <xf numFmtId="0" fontId="30" fillId="0" borderId="54" xfId="0" applyFont="1" applyBorder="1" applyAlignment="1">
      <alignment horizontal="left" vertical="top" wrapText="1"/>
    </xf>
    <xf numFmtId="1" fontId="29" fillId="0" borderId="54" xfId="0" applyNumberFormat="1" applyFont="1" applyBorder="1" applyAlignment="1">
      <alignment horizontal="left" vertical="top" indent="2" shrinkToFit="1"/>
    </xf>
    <xf numFmtId="168" fontId="29" fillId="0" borderId="54" xfId="0" applyNumberFormat="1" applyFont="1" applyBorder="1" applyAlignment="1">
      <alignment horizontal="right" vertical="top" shrinkToFit="1"/>
    </xf>
    <xf numFmtId="0" fontId="31" fillId="0" borderId="0" xfId="0" applyFont="1" applyAlignment="1">
      <alignment vertical="top" wrapText="1"/>
    </xf>
    <xf numFmtId="1" fontId="29" fillId="8" borderId="54" xfId="0" applyNumberFormat="1" applyFont="1" applyFill="1" applyBorder="1" applyAlignment="1">
      <alignment horizontal="center" vertical="top" shrinkToFit="1"/>
    </xf>
    <xf numFmtId="167" fontId="29" fillId="8" borderId="54" xfId="0" applyNumberFormat="1" applyFont="1" applyFill="1" applyBorder="1" applyAlignment="1">
      <alignment horizontal="right" vertical="top" shrinkToFit="1"/>
    </xf>
    <xf numFmtId="0" fontId="30" fillId="8" borderId="54" xfId="0" applyFont="1" applyFill="1" applyBorder="1" applyAlignment="1">
      <alignment horizontal="center" vertical="top" wrapText="1"/>
    </xf>
    <xf numFmtId="0" fontId="30" fillId="8" borderId="54" xfId="0" applyFont="1" applyFill="1" applyBorder="1" applyAlignment="1">
      <alignment horizontal="left" vertical="top" wrapText="1"/>
    </xf>
    <xf numFmtId="1" fontId="29" fillId="8" borderId="54" xfId="0" applyNumberFormat="1" applyFont="1" applyFill="1" applyBorder="1" applyAlignment="1">
      <alignment horizontal="left" vertical="top" indent="2" shrinkToFit="1"/>
    </xf>
    <xf numFmtId="168" fontId="29" fillId="8" borderId="54" xfId="0" applyNumberFormat="1" applyFont="1" applyFill="1" applyBorder="1" applyAlignment="1">
      <alignment horizontal="right" vertical="top" shrinkToFit="1"/>
    </xf>
    <xf numFmtId="1" fontId="29" fillId="0" borderId="55" xfId="0" applyNumberFormat="1" applyFont="1" applyBorder="1" applyAlignment="1">
      <alignment horizontal="center" vertical="top" shrinkToFit="1"/>
    </xf>
    <xf numFmtId="167" fontId="29" fillId="0" borderId="55" xfId="0" applyNumberFormat="1" applyFont="1" applyBorder="1" applyAlignment="1">
      <alignment horizontal="right" vertical="top" shrinkToFit="1"/>
    </xf>
    <xf numFmtId="0" fontId="30" fillId="0" borderId="55" xfId="0" applyFont="1" applyBorder="1" applyAlignment="1">
      <alignment horizontal="center" vertical="top" wrapText="1"/>
    </xf>
    <xf numFmtId="0" fontId="30" fillId="0" borderId="55" xfId="0" applyFont="1" applyBorder="1" applyAlignment="1">
      <alignment horizontal="left" vertical="top" wrapText="1"/>
    </xf>
    <xf numFmtId="1" fontId="29" fillId="0" borderId="55" xfId="0" applyNumberFormat="1" applyFont="1" applyBorder="1" applyAlignment="1">
      <alignment horizontal="left" vertical="top" indent="2" shrinkToFit="1"/>
    </xf>
    <xf numFmtId="168" fontId="29" fillId="0" borderId="55" xfId="0" applyNumberFormat="1" applyFont="1" applyBorder="1" applyAlignment="1">
      <alignment horizontal="right" vertical="top" shrinkToFit="1"/>
    </xf>
    <xf numFmtId="1" fontId="29" fillId="8" borderId="56" xfId="0" applyNumberFormat="1" applyFont="1" applyFill="1" applyBorder="1" applyAlignment="1">
      <alignment horizontal="center" vertical="top" shrinkToFit="1"/>
    </xf>
    <xf numFmtId="167" fontId="29" fillId="8" borderId="56" xfId="0" applyNumberFormat="1" applyFont="1" applyFill="1" applyBorder="1" applyAlignment="1">
      <alignment horizontal="right" vertical="top" shrinkToFit="1"/>
    </xf>
    <xf numFmtId="0" fontId="30" fillId="8" borderId="56" xfId="0" applyFont="1" applyFill="1" applyBorder="1" applyAlignment="1">
      <alignment horizontal="center" vertical="top" wrapText="1"/>
    </xf>
    <xf numFmtId="0" fontId="0" fillId="8" borderId="56" xfId="0" applyFill="1" applyBorder="1" applyAlignment="1">
      <alignment horizontal="left" vertical="top" wrapText="1"/>
    </xf>
    <xf numFmtId="1" fontId="29" fillId="8" borderId="56" xfId="0" applyNumberFormat="1" applyFont="1" applyFill="1" applyBorder="1" applyAlignment="1">
      <alignment horizontal="left" vertical="top" indent="2" shrinkToFit="1"/>
    </xf>
    <xf numFmtId="0" fontId="0" fillId="8" borderId="56" xfId="0" applyFill="1" applyBorder="1" applyAlignment="1">
      <alignment horizontal="left" vertical="center" wrapText="1"/>
    </xf>
    <xf numFmtId="168" fontId="29" fillId="8" borderId="56" xfId="0" applyNumberFormat="1" applyFont="1" applyFill="1" applyBorder="1" applyAlignment="1">
      <alignment horizontal="right" vertical="top" shrinkToFit="1"/>
    </xf>
    <xf numFmtId="0" fontId="0" fillId="0" borderId="54" xfId="0" applyBorder="1" applyAlignment="1">
      <alignment horizontal="left" vertical="center" wrapText="1"/>
    </xf>
    <xf numFmtId="0" fontId="0" fillId="8" borderId="54" xfId="0" applyFill="1" applyBorder="1" applyAlignment="1">
      <alignment horizontal="left" vertical="center" wrapText="1"/>
    </xf>
    <xf numFmtId="0" fontId="32" fillId="0" borderId="57" xfId="0" applyFont="1" applyBorder="1" applyAlignment="1">
      <alignment horizontal="center"/>
    </xf>
    <xf numFmtId="169" fontId="32" fillId="0" borderId="58" xfId="0" applyNumberFormat="1" applyFont="1" applyBorder="1" applyAlignment="1">
      <alignment horizontal="right"/>
    </xf>
    <xf numFmtId="0" fontId="32" fillId="0" borderId="58" xfId="0" applyFont="1" applyBorder="1" applyAlignment="1">
      <alignment horizontal="left"/>
    </xf>
    <xf numFmtId="0" fontId="32" fillId="0" borderId="58" xfId="0" applyFont="1" applyBorder="1" applyAlignment="1">
      <alignment horizontal="left" vertical="top" wrapText="1"/>
    </xf>
    <xf numFmtId="0" fontId="32" fillId="0" borderId="58" xfId="0" applyFont="1" applyBorder="1" applyAlignment="1">
      <alignment horizontal="center"/>
    </xf>
    <xf numFmtId="0" fontId="32" fillId="0" borderId="59" xfId="0" applyFont="1" applyBorder="1" applyAlignment="1">
      <alignment horizontal="right"/>
    </xf>
    <xf numFmtId="0" fontId="31" fillId="0" borderId="0" xfId="0" applyFont="1"/>
    <xf numFmtId="0" fontId="32" fillId="9" borderId="60" xfId="0" applyFont="1" applyFill="1" applyBorder="1" applyAlignment="1">
      <alignment horizontal="center"/>
    </xf>
    <xf numFmtId="169" fontId="32" fillId="9" borderId="61" xfId="0" applyNumberFormat="1" applyFont="1" applyFill="1" applyBorder="1" applyAlignment="1">
      <alignment horizontal="right"/>
    </xf>
    <xf numFmtId="0" fontId="32" fillId="9" borderId="61" xfId="0" applyFont="1" applyFill="1" applyBorder="1" applyAlignment="1">
      <alignment horizontal="right"/>
    </xf>
    <xf numFmtId="0" fontId="32" fillId="9" borderId="61" xfId="0" applyFont="1" applyFill="1" applyBorder="1" applyAlignment="1">
      <alignment horizontal="left" wrapText="1"/>
    </xf>
    <xf numFmtId="0" fontId="32" fillId="9" borderId="61" xfId="0" applyFont="1" applyFill="1" applyBorder="1" applyAlignment="1">
      <alignment horizontal="left"/>
    </xf>
    <xf numFmtId="0" fontId="32" fillId="9" borderId="61" xfId="0" applyFont="1" applyFill="1" applyBorder="1" applyAlignment="1">
      <alignment horizontal="center"/>
    </xf>
    <xf numFmtId="0" fontId="33" fillId="9" borderId="61" xfId="0" applyFont="1" applyFill="1" applyBorder="1" applyAlignment="1">
      <alignment horizontal="left"/>
    </xf>
    <xf numFmtId="0" fontId="32" fillId="9" borderId="62" xfId="0" applyFont="1" applyFill="1" applyBorder="1" applyAlignment="1">
      <alignment horizontal="right"/>
    </xf>
    <xf numFmtId="0" fontId="30" fillId="0" borderId="63" xfId="0" applyFont="1" applyBorder="1" applyAlignment="1">
      <alignment vertical="top" wrapText="1"/>
    </xf>
    <xf numFmtId="0" fontId="30" fillId="8" borderId="63" xfId="0" applyFont="1" applyFill="1" applyBorder="1" applyAlignment="1">
      <alignment vertical="top" wrapText="1"/>
    </xf>
    <xf numFmtId="0" fontId="0" fillId="0" borderId="63" xfId="0" applyBorder="1" applyAlignment="1">
      <alignment vertical="top" wrapText="1"/>
    </xf>
    <xf numFmtId="1" fontId="29" fillId="8" borderId="64" xfId="0" applyNumberFormat="1" applyFont="1" applyFill="1" applyBorder="1" applyAlignment="1">
      <alignment horizontal="center" vertical="top" shrinkToFit="1"/>
    </xf>
    <xf numFmtId="167" fontId="29" fillId="8" borderId="55" xfId="0" applyNumberFormat="1" applyFont="1" applyFill="1" applyBorder="1" applyAlignment="1">
      <alignment horizontal="right" vertical="top" shrinkToFit="1"/>
    </xf>
    <xf numFmtId="0" fontId="30" fillId="8" borderId="55" xfId="0" applyFont="1" applyFill="1" applyBorder="1" applyAlignment="1">
      <alignment horizontal="center" vertical="top" wrapText="1"/>
    </xf>
    <xf numFmtId="0" fontId="30" fillId="8" borderId="55" xfId="0" applyFont="1" applyFill="1" applyBorder="1" applyAlignment="1">
      <alignment horizontal="left" vertical="top" wrapText="1"/>
    </xf>
    <xf numFmtId="0" fontId="0" fillId="8" borderId="65" xfId="0" applyFill="1" applyBorder="1" applyAlignment="1">
      <alignment vertical="top" wrapText="1"/>
    </xf>
    <xf numFmtId="1" fontId="29" fillId="8" borderId="55" xfId="0" applyNumberFormat="1" applyFont="1" applyFill="1" applyBorder="1" applyAlignment="1">
      <alignment horizontal="left" vertical="top" indent="2" shrinkToFit="1"/>
    </xf>
    <xf numFmtId="168" fontId="29" fillId="8" borderId="66" xfId="0" applyNumberFormat="1" applyFont="1" applyFill="1" applyBorder="1" applyAlignment="1">
      <alignment horizontal="right" vertical="top" shrinkToFit="1"/>
    </xf>
    <xf numFmtId="1" fontId="29" fillId="0" borderId="67" xfId="0" applyNumberFormat="1" applyFont="1" applyBorder="1" applyAlignment="1">
      <alignment horizontal="center" vertical="top" shrinkToFit="1"/>
    </xf>
    <xf numFmtId="167" fontId="29" fillId="0" borderId="56" xfId="0" applyNumberFormat="1" applyFont="1" applyBorder="1" applyAlignment="1">
      <alignment horizontal="right" vertical="top" shrinkToFit="1"/>
    </xf>
    <xf numFmtId="0" fontId="30" fillId="0" borderId="56" xfId="0" applyFont="1" applyBorder="1" applyAlignment="1">
      <alignment horizontal="center" vertical="top" wrapText="1"/>
    </xf>
    <xf numFmtId="0" fontId="0" fillId="0" borderId="56" xfId="0" applyBorder="1" applyAlignment="1">
      <alignment horizontal="left" vertical="top" wrapText="1"/>
    </xf>
    <xf numFmtId="0" fontId="0" fillId="0" borderId="68" xfId="0" applyBorder="1" applyAlignment="1">
      <alignment vertical="top" wrapText="1"/>
    </xf>
    <xf numFmtId="1" fontId="29" fillId="0" borderId="56" xfId="0" applyNumberFormat="1" applyFont="1" applyBorder="1" applyAlignment="1">
      <alignment horizontal="left" vertical="top" indent="2" shrinkToFit="1"/>
    </xf>
    <xf numFmtId="0" fontId="0" fillId="0" borderId="56" xfId="0" applyBorder="1" applyAlignment="1">
      <alignment horizontal="left" vertical="center" wrapText="1"/>
    </xf>
    <xf numFmtId="168" fontId="29" fillId="0" borderId="69" xfId="0" applyNumberFormat="1" applyFont="1" applyBorder="1" applyAlignment="1">
      <alignment horizontal="right" vertical="top" shrinkToFit="1"/>
    </xf>
    <xf numFmtId="0" fontId="0" fillId="8" borderId="63" xfId="0" applyFill="1" applyBorder="1" applyAlignment="1">
      <alignment vertical="top" wrapText="1"/>
    </xf>
    <xf numFmtId="1" fontId="29" fillId="8" borderId="54" xfId="0" applyNumberFormat="1" applyFont="1" applyFill="1" applyBorder="1" applyAlignment="1">
      <alignment horizontal="center" vertical="center" shrinkToFit="1"/>
    </xf>
    <xf numFmtId="167" fontId="29" fillId="8" borderId="54" xfId="0" applyNumberFormat="1" applyFont="1" applyFill="1" applyBorder="1" applyAlignment="1">
      <alignment horizontal="right" vertical="center" shrinkToFit="1"/>
    </xf>
    <xf numFmtId="0" fontId="30" fillId="8" borderId="54" xfId="0" applyFont="1" applyFill="1" applyBorder="1" applyAlignment="1">
      <alignment horizontal="left" vertical="center" wrapText="1"/>
    </xf>
    <xf numFmtId="0" fontId="0" fillId="8" borderId="54" xfId="0" applyFill="1" applyBorder="1" applyAlignment="1">
      <alignment horizontal="left" vertical="top" wrapText="1"/>
    </xf>
    <xf numFmtId="1" fontId="29" fillId="8" borderId="54" xfId="0" applyNumberFormat="1" applyFont="1" applyFill="1" applyBorder="1" applyAlignment="1">
      <alignment horizontal="left" vertical="center" indent="2" shrinkToFit="1"/>
    </xf>
    <xf numFmtId="0" fontId="30" fillId="8" borderId="54" xfId="0" applyFont="1" applyFill="1" applyBorder="1" applyAlignment="1">
      <alignment horizontal="center" vertical="center" wrapText="1"/>
    </xf>
    <xf numFmtId="168" fontId="29" fillId="8" borderId="54" xfId="0" applyNumberFormat="1" applyFont="1" applyFill="1" applyBorder="1" applyAlignment="1">
      <alignment horizontal="right" vertical="center" shrinkToFit="1"/>
    </xf>
    <xf numFmtId="0" fontId="0" fillId="0" borderId="55" xfId="0" applyBorder="1" applyAlignment="1">
      <alignment horizontal="left" vertical="top" wrapText="1"/>
    </xf>
    <xf numFmtId="0" fontId="30" fillId="8" borderId="56" xfId="0" applyFont="1" applyFill="1" applyBorder="1" applyAlignment="1">
      <alignment horizontal="left" vertical="top" wrapText="1"/>
    </xf>
    <xf numFmtId="1" fontId="29" fillId="0" borderId="54" xfId="0" applyNumberFormat="1" applyFont="1" applyBorder="1" applyAlignment="1">
      <alignment horizontal="center" vertical="center" shrinkToFit="1"/>
    </xf>
    <xf numFmtId="167" fontId="29" fillId="0" borderId="54" xfId="0" applyNumberFormat="1" applyFont="1" applyBorder="1" applyAlignment="1">
      <alignment horizontal="right" vertical="center" shrinkToFit="1"/>
    </xf>
    <xf numFmtId="0" fontId="30" fillId="0" borderId="54" xfId="0" applyFont="1" applyBorder="1" applyAlignment="1">
      <alignment horizontal="left" vertical="center" wrapText="1"/>
    </xf>
    <xf numFmtId="1" fontId="29" fillId="0" borderId="54" xfId="0" applyNumberFormat="1" applyFont="1" applyBorder="1" applyAlignment="1">
      <alignment horizontal="left" vertical="center" indent="2" shrinkToFit="1"/>
    </xf>
    <xf numFmtId="168" fontId="29" fillId="0" borderId="54" xfId="0" applyNumberFormat="1" applyFont="1" applyBorder="1" applyAlignment="1">
      <alignment horizontal="right" vertical="center" shrinkToFit="1"/>
    </xf>
    <xf numFmtId="1" fontId="29" fillId="8" borderId="55" xfId="0" applyNumberFormat="1" applyFont="1" applyFill="1" applyBorder="1" applyAlignment="1">
      <alignment horizontal="center" vertical="top" shrinkToFit="1"/>
    </xf>
    <xf numFmtId="168" fontId="29" fillId="8" borderId="55" xfId="0" applyNumberFormat="1" applyFont="1" applyFill="1" applyBorder="1" applyAlignment="1">
      <alignment horizontal="right" vertical="top" shrinkToFit="1"/>
    </xf>
    <xf numFmtId="1" fontId="29" fillId="0" borderId="56" xfId="0" applyNumberFormat="1" applyFont="1" applyBorder="1" applyAlignment="1">
      <alignment horizontal="center" vertical="top" shrinkToFit="1"/>
    </xf>
    <xf numFmtId="168" fontId="29" fillId="0" borderId="56" xfId="0" applyNumberFormat="1" applyFont="1" applyBorder="1" applyAlignment="1">
      <alignment horizontal="right" vertical="top" shrinkToFit="1"/>
    </xf>
    <xf numFmtId="0" fontId="0" fillId="8" borderId="55" xfId="0" applyFill="1" applyBorder="1" applyAlignment="1">
      <alignment horizontal="left" vertical="top" wrapText="1"/>
    </xf>
    <xf numFmtId="1" fontId="29" fillId="0" borderId="64" xfId="0" applyNumberFormat="1" applyFont="1" applyBorder="1" applyAlignment="1">
      <alignment horizontal="center" vertical="top" shrinkToFit="1"/>
    </xf>
    <xf numFmtId="168" fontId="29" fillId="0" borderId="66" xfId="0" applyNumberFormat="1" applyFont="1" applyBorder="1" applyAlignment="1">
      <alignment horizontal="right" vertical="top" shrinkToFit="1"/>
    </xf>
    <xf numFmtId="0" fontId="30" fillId="0" borderId="54" xfId="0" applyFont="1" applyBorder="1" applyAlignment="1">
      <alignment horizontal="center" vertical="center" wrapText="1"/>
    </xf>
    <xf numFmtId="0" fontId="30" fillId="0" borderId="56" xfId="0" applyFont="1" applyBorder="1" applyAlignment="1">
      <alignment horizontal="left" vertical="top" wrapText="1"/>
    </xf>
    <xf numFmtId="0" fontId="30" fillId="8" borderId="65" xfId="0" applyFont="1" applyFill="1" applyBorder="1" applyAlignment="1">
      <alignment vertical="top" wrapText="1"/>
    </xf>
    <xf numFmtId="0" fontId="32" fillId="0" borderId="70" xfId="0" applyFont="1" applyBorder="1" applyAlignment="1">
      <alignment horizontal="center" vertical="center"/>
    </xf>
    <xf numFmtId="169" fontId="32" fillId="0" borderId="71" xfId="0" applyNumberFormat="1" applyFont="1" applyBorder="1" applyAlignment="1">
      <alignment horizontal="right" vertical="center"/>
    </xf>
    <xf numFmtId="0" fontId="32" fillId="0" borderId="71" xfId="0" applyFont="1" applyBorder="1" applyAlignment="1">
      <alignment horizontal="center" vertical="center"/>
    </xf>
    <xf numFmtId="0" fontId="32" fillId="0" borderId="71" xfId="0" applyFont="1" applyBorder="1" applyAlignment="1">
      <alignment horizontal="left" vertical="center" wrapText="1"/>
    </xf>
    <xf numFmtId="0" fontId="32" fillId="0" borderId="71" xfId="0" applyFont="1" applyBorder="1" applyAlignment="1">
      <alignment horizontal="left" vertical="center"/>
    </xf>
    <xf numFmtId="0" fontId="32" fillId="0" borderId="72" xfId="0" applyFont="1" applyBorder="1" applyAlignment="1">
      <alignment horizontal="right" vertical="center"/>
    </xf>
    <xf numFmtId="0" fontId="32" fillId="9" borderId="73" xfId="0" applyFont="1" applyFill="1" applyBorder="1" applyAlignment="1">
      <alignment horizontal="center"/>
    </xf>
    <xf numFmtId="0" fontId="32" fillId="9" borderId="74" xfId="0" applyFont="1" applyFill="1" applyBorder="1" applyAlignment="1">
      <alignment horizontal="right"/>
    </xf>
    <xf numFmtId="0" fontId="32" fillId="0" borderId="75" xfId="0" applyFont="1" applyBorder="1" applyAlignment="1">
      <alignment horizontal="center"/>
    </xf>
    <xf numFmtId="169" fontId="32" fillId="0" borderId="1" xfId="0" applyNumberFormat="1" applyFont="1" applyBorder="1" applyAlignment="1">
      <alignment horizontal="right"/>
    </xf>
    <xf numFmtId="0" fontId="32" fillId="0" borderId="1" xfId="0" applyFont="1" applyBorder="1" applyAlignment="1">
      <alignment horizontal="left"/>
    </xf>
    <xf numFmtId="0" fontId="32" fillId="0" borderId="1" xfId="0" applyFont="1" applyBorder="1" applyAlignment="1">
      <alignment horizontal="left" wrapText="1"/>
    </xf>
    <xf numFmtId="0" fontId="33" fillId="0" borderId="1" xfId="0" applyFont="1" applyBorder="1" applyAlignment="1">
      <alignment horizontal="left"/>
    </xf>
    <xf numFmtId="0" fontId="32" fillId="0" borderId="76" xfId="0" applyFont="1" applyBorder="1" applyAlignment="1">
      <alignment horizontal="right"/>
    </xf>
    <xf numFmtId="0" fontId="32" fillId="0" borderId="77" xfId="0" applyFont="1" applyBorder="1" applyAlignment="1">
      <alignment horizontal="center" vertical="center"/>
    </xf>
    <xf numFmtId="169" fontId="32" fillId="0" borderId="13" xfId="0" applyNumberFormat="1" applyFont="1" applyBorder="1" applyAlignment="1">
      <alignment horizontal="right" vertical="center"/>
    </xf>
    <xf numFmtId="0" fontId="32" fillId="0" borderId="13" xfId="0" applyFont="1" applyBorder="1" applyAlignment="1">
      <alignment horizontal="left" vertical="center"/>
    </xf>
    <xf numFmtId="0" fontId="32" fillId="0" borderId="13" xfId="0" applyFont="1" applyBorder="1" applyAlignment="1">
      <alignment horizontal="left" vertical="top" wrapText="1"/>
    </xf>
    <xf numFmtId="0" fontId="32" fillId="0" borderId="78" xfId="0" applyFont="1" applyBorder="1" applyAlignment="1">
      <alignment horizontal="right" vertical="center"/>
    </xf>
    <xf numFmtId="0" fontId="32" fillId="0" borderId="79" xfId="0" applyFont="1" applyBorder="1" applyAlignment="1">
      <alignment horizontal="center"/>
    </xf>
    <xf numFmtId="169" fontId="32" fillId="0" borderId="80" xfId="0" applyNumberFormat="1" applyFont="1" applyBorder="1" applyAlignment="1">
      <alignment horizontal="right"/>
    </xf>
    <xf numFmtId="0" fontId="32" fillId="0" borderId="80" xfId="0" applyFont="1" applyBorder="1" applyAlignment="1">
      <alignment horizontal="left"/>
    </xf>
    <xf numFmtId="0" fontId="32" fillId="0" borderId="80" xfId="0" applyFont="1" applyBorder="1" applyAlignment="1">
      <alignment horizontal="left" vertical="top" wrapText="1"/>
    </xf>
    <xf numFmtId="0" fontId="32" fillId="0" borderId="81" xfId="0" applyFont="1" applyBorder="1" applyAlignment="1">
      <alignment horizontal="right"/>
    </xf>
    <xf numFmtId="0" fontId="32" fillId="9" borderId="60" xfId="0" applyFont="1" applyFill="1" applyBorder="1" applyAlignment="1">
      <alignment horizontal="center" vertical="center"/>
    </xf>
    <xf numFmtId="169" fontId="32" fillId="9" borderId="61" xfId="0" applyNumberFormat="1" applyFont="1" applyFill="1" applyBorder="1" applyAlignment="1">
      <alignment horizontal="right" vertical="center"/>
    </xf>
    <xf numFmtId="0" fontId="32" fillId="9" borderId="61" xfId="0" applyFont="1" applyFill="1" applyBorder="1" applyAlignment="1">
      <alignment horizontal="left" vertical="center"/>
    </xf>
    <xf numFmtId="0" fontId="32" fillId="9" borderId="61" xfId="0" applyFont="1" applyFill="1" applyBorder="1" applyAlignment="1">
      <alignment horizontal="left" vertical="top" wrapText="1"/>
    </xf>
    <xf numFmtId="0" fontId="32" fillId="9" borderId="61" xfId="0" applyFont="1" applyFill="1" applyBorder="1" applyAlignment="1">
      <alignment horizontal="center" vertical="center"/>
    </xf>
    <xf numFmtId="0" fontId="33" fillId="9" borderId="61" xfId="0" applyFont="1" applyFill="1" applyBorder="1" applyAlignment="1">
      <alignment horizontal="left" vertical="center"/>
    </xf>
    <xf numFmtId="0" fontId="32" fillId="9" borderId="62" xfId="0" applyFont="1" applyFill="1" applyBorder="1" applyAlignment="1">
      <alignment horizontal="right" vertical="center"/>
    </xf>
    <xf numFmtId="0" fontId="32" fillId="0" borderId="34" xfId="0" applyFont="1" applyBorder="1" applyAlignment="1">
      <alignment horizontal="center"/>
    </xf>
    <xf numFmtId="0" fontId="32" fillId="0" borderId="1" xfId="0" applyFont="1" applyBorder="1" applyAlignment="1">
      <alignment horizontal="center"/>
    </xf>
    <xf numFmtId="0" fontId="32" fillId="0" borderId="39" xfId="0" applyFont="1" applyBorder="1" applyAlignment="1">
      <alignment horizontal="right"/>
    </xf>
    <xf numFmtId="0" fontId="32" fillId="9" borderId="34" xfId="0" applyFont="1" applyFill="1" applyBorder="1" applyAlignment="1">
      <alignment horizontal="center"/>
    </xf>
    <xf numFmtId="169" fontId="32" fillId="9" borderId="1" xfId="0" applyNumberFormat="1" applyFont="1" applyFill="1" applyBorder="1" applyAlignment="1">
      <alignment horizontal="right"/>
    </xf>
    <xf numFmtId="0" fontId="32" fillId="9" borderId="1" xfId="0" applyFont="1" applyFill="1" applyBorder="1" applyAlignment="1">
      <alignment horizontal="left"/>
    </xf>
    <xf numFmtId="0" fontId="32" fillId="9" borderId="1" xfId="0" applyFont="1" applyFill="1" applyBorder="1" applyAlignment="1">
      <alignment horizontal="left" wrapText="1"/>
    </xf>
    <xf numFmtId="0" fontId="32" fillId="9" borderId="39" xfId="0" applyFont="1" applyFill="1" applyBorder="1" applyAlignment="1">
      <alignment horizontal="right"/>
    </xf>
    <xf numFmtId="0" fontId="33" fillId="9" borderId="1" xfId="0" applyFont="1" applyFill="1" applyBorder="1" applyAlignment="1">
      <alignment horizontal="left"/>
    </xf>
    <xf numFmtId="0" fontId="32" fillId="0" borderId="13" xfId="0" applyFont="1" applyBorder="1" applyAlignment="1">
      <alignment horizontal="center" vertical="center"/>
    </xf>
    <xf numFmtId="0" fontId="32" fillId="0" borderId="13" xfId="0" applyFont="1" applyBorder="1" applyAlignment="1">
      <alignment horizontal="left" vertical="center" wrapText="1"/>
    </xf>
    <xf numFmtId="0" fontId="32" fillId="10" borderId="77" xfId="0" applyFont="1" applyFill="1" applyBorder="1" applyAlignment="1">
      <alignment horizontal="center"/>
    </xf>
    <xf numFmtId="169" fontId="32" fillId="10" borderId="13" xfId="0" applyNumberFormat="1" applyFont="1" applyFill="1" applyBorder="1" applyAlignment="1">
      <alignment horizontal="right"/>
    </xf>
    <xf numFmtId="0" fontId="32" fillId="10" borderId="13" xfId="0" applyFont="1" applyFill="1" applyBorder="1" applyAlignment="1">
      <alignment horizontal="left"/>
    </xf>
    <xf numFmtId="0" fontId="32" fillId="10" borderId="13" xfId="0" applyFont="1" applyFill="1" applyBorder="1" applyAlignment="1">
      <alignment horizontal="left" wrapText="1"/>
    </xf>
    <xf numFmtId="0" fontId="32" fillId="10" borderId="13" xfId="0" applyFont="1" applyFill="1" applyBorder="1" applyAlignment="1">
      <alignment horizontal="center"/>
    </xf>
    <xf numFmtId="0" fontId="32" fillId="10" borderId="78" xfId="0" applyFont="1" applyFill="1" applyBorder="1" applyAlignment="1">
      <alignment horizontal="right"/>
    </xf>
    <xf numFmtId="0" fontId="32" fillId="0" borderId="60" xfId="0" applyFont="1" applyBorder="1" applyAlignment="1">
      <alignment horizontal="center"/>
    </xf>
    <xf numFmtId="169" fontId="32" fillId="0" borderId="61" xfId="0" applyNumberFormat="1" applyFont="1" applyBorder="1" applyAlignment="1">
      <alignment horizontal="right"/>
    </xf>
    <xf numFmtId="0" fontId="32" fillId="0" borderId="61" xfId="0" applyFont="1" applyBorder="1" applyAlignment="1">
      <alignment horizontal="left"/>
    </xf>
    <xf numFmtId="0" fontId="32" fillId="0" borderId="61" xfId="0" applyFont="1" applyBorder="1" applyAlignment="1">
      <alignment horizontal="left" vertical="top" wrapText="1"/>
    </xf>
    <xf numFmtId="0" fontId="32" fillId="0" borderId="61" xfId="0" applyFont="1" applyBorder="1" applyAlignment="1">
      <alignment horizontal="right"/>
    </xf>
    <xf numFmtId="0" fontId="32" fillId="0" borderId="61" xfId="0" applyFont="1" applyBorder="1" applyAlignment="1">
      <alignment horizontal="center"/>
    </xf>
    <xf numFmtId="0" fontId="33" fillId="0" borderId="61" xfId="0" applyFont="1" applyBorder="1" applyAlignment="1">
      <alignment horizontal="left"/>
    </xf>
    <xf numFmtId="0" fontId="32" fillId="0" borderId="62" xfId="0" applyFont="1" applyBorder="1" applyAlignment="1">
      <alignment horizontal="right"/>
    </xf>
    <xf numFmtId="0" fontId="32" fillId="9" borderId="1" xfId="0" applyFont="1" applyFill="1" applyBorder="1" applyAlignment="1">
      <alignment horizontal="right"/>
    </xf>
    <xf numFmtId="0" fontId="32" fillId="0" borderId="1" xfId="0" applyFont="1" applyBorder="1" applyAlignment="1">
      <alignment horizontal="right"/>
    </xf>
    <xf numFmtId="0" fontId="0" fillId="8" borderId="54" xfId="0" applyFill="1" applyBorder="1" applyAlignment="1">
      <alignment horizontal="left" wrapText="1"/>
    </xf>
    <xf numFmtId="0" fontId="2" fillId="0" borderId="0" xfId="0" applyFont="1" applyAlignment="1" applyProtection="1">
      <alignment horizontal="right" vertical="center"/>
      <protection hidden="1"/>
    </xf>
    <xf numFmtId="0" fontId="3" fillId="0" borderId="31" xfId="0" applyFont="1" applyBorder="1" applyAlignment="1" applyProtection="1">
      <alignment vertical="center"/>
      <protection hidden="1"/>
    </xf>
    <xf numFmtId="0" fontId="0" fillId="0" borderId="32" xfId="0" applyBorder="1" applyAlignment="1" applyProtection="1">
      <alignment horizontal="center" vertical="center"/>
      <protection hidden="1"/>
    </xf>
    <xf numFmtId="164" fontId="3" fillId="0" borderId="1" xfId="0" applyNumberFormat="1"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164" fontId="2" fillId="0" borderId="1" xfId="0" applyNumberFormat="1" applyFont="1" applyBorder="1" applyAlignment="1" applyProtection="1">
      <alignment vertical="center"/>
      <protection hidden="1"/>
    </xf>
    <xf numFmtId="0" fontId="0" fillId="0" borderId="4" xfId="0" applyBorder="1" applyAlignment="1" applyProtection="1">
      <alignment horizontal="center" vertical="center"/>
      <protection hidden="1"/>
    </xf>
    <xf numFmtId="0" fontId="0" fillId="0" borderId="82" xfId="0" applyBorder="1" applyProtection="1">
      <protection hidden="1"/>
    </xf>
    <xf numFmtId="0" fontId="0" fillId="0" borderId="83" xfId="0" applyBorder="1" applyProtection="1">
      <protection hidden="1"/>
    </xf>
    <xf numFmtId="0" fontId="0" fillId="0" borderId="3" xfId="0" applyBorder="1" applyAlignment="1" applyProtection="1">
      <alignment horizontal="center" vertical="center"/>
      <protection hidden="1"/>
    </xf>
    <xf numFmtId="0" fontId="11" fillId="0" borderId="29" xfId="0" applyFont="1" applyBorder="1" applyAlignment="1" applyProtection="1">
      <alignment vertical="center"/>
      <protection hidden="1"/>
    </xf>
    <xf numFmtId="0" fontId="0" fillId="0" borderId="84" xfId="0" applyBorder="1" applyAlignment="1" applyProtection="1">
      <alignment vertical="center"/>
      <protection hidden="1"/>
    </xf>
    <xf numFmtId="0" fontId="0" fillId="0" borderId="0" xfId="0" applyAlignment="1" applyProtection="1">
      <alignment horizontal="left" vertical="center"/>
      <protection hidden="1"/>
    </xf>
    <xf numFmtId="0" fontId="0" fillId="0" borderId="6" xfId="0" applyBorder="1" applyAlignment="1" applyProtection="1">
      <alignment horizontal="right" vertical="center"/>
      <protection hidden="1"/>
    </xf>
    <xf numFmtId="0" fontId="0" fillId="0" borderId="2" xfId="0" applyBorder="1" applyAlignment="1" applyProtection="1">
      <alignment horizontal="right" vertical="center"/>
      <protection hidden="1"/>
    </xf>
    <xf numFmtId="0" fontId="0" fillId="0" borderId="12" xfId="0" applyBorder="1" applyAlignment="1" applyProtection="1">
      <alignment horizontal="right" vertical="center"/>
      <protection hidden="1"/>
    </xf>
    <xf numFmtId="49" fontId="0" fillId="2" borderId="1" xfId="0" applyNumberFormat="1" applyFill="1" applyBorder="1" applyAlignment="1" applyProtection="1">
      <alignment horizontal="center" vertical="center" wrapText="1"/>
      <protection locked="0"/>
    </xf>
    <xf numFmtId="0" fontId="8" fillId="0" borderId="0" xfId="0" applyFont="1" applyAlignment="1" applyProtection="1">
      <alignment wrapText="1"/>
      <protection hidden="1"/>
    </xf>
    <xf numFmtId="0" fontId="1" fillId="0" borderId="26"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34" fillId="0" borderId="0" xfId="0" applyFont="1" applyProtection="1">
      <protection hidden="1"/>
    </xf>
    <xf numFmtId="0" fontId="37" fillId="0" borderId="0" xfId="0" applyFont="1" applyProtection="1">
      <protection hidden="1"/>
    </xf>
    <xf numFmtId="0" fontId="3" fillId="0" borderId="85" xfId="0" applyFont="1" applyBorder="1" applyAlignment="1" applyProtection="1">
      <alignment vertical="center"/>
      <protection hidden="1"/>
    </xf>
    <xf numFmtId="0" fontId="1" fillId="0" borderId="86" xfId="0" applyFont="1" applyBorder="1" applyAlignment="1" applyProtection="1">
      <alignment vertical="center"/>
      <protection hidden="1"/>
    </xf>
    <xf numFmtId="0" fontId="1" fillId="0" borderId="87" xfId="0" applyFont="1" applyBorder="1" applyAlignment="1" applyProtection="1">
      <alignment vertical="center"/>
      <protection hidden="1"/>
    </xf>
    <xf numFmtId="0" fontId="3" fillId="0" borderId="51" xfId="0" applyFont="1" applyBorder="1" applyAlignment="1" applyProtection="1">
      <alignment vertical="center"/>
      <protection hidden="1"/>
    </xf>
    <xf numFmtId="0" fontId="1" fillId="0" borderId="49" xfId="0" applyFont="1" applyBorder="1" applyAlignment="1" applyProtection="1">
      <alignment vertical="center"/>
      <protection hidden="1"/>
    </xf>
    <xf numFmtId="0" fontId="4" fillId="0" borderId="0" xfId="0" applyFont="1" applyAlignment="1" applyProtection="1">
      <alignment horizontal="right"/>
      <protection hidden="1"/>
    </xf>
    <xf numFmtId="0" fontId="9" fillId="0" borderId="0" xfId="0" applyFont="1" applyProtection="1">
      <protection hidden="1"/>
    </xf>
    <xf numFmtId="0" fontId="38" fillId="0" borderId="0" xfId="0" applyFont="1" applyProtection="1">
      <protection hidden="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39" fillId="0" borderId="0" xfId="0" applyFont="1" applyAlignment="1">
      <alignment horizontal="left" vertical="center" wrapText="1"/>
    </xf>
    <xf numFmtId="0" fontId="0" fillId="0" borderId="8" xfId="0" applyBorder="1"/>
    <xf numFmtId="0" fontId="0" fillId="0" borderId="2" xfId="0" applyBorder="1"/>
    <xf numFmtId="0" fontId="39" fillId="0" borderId="2" xfId="0" applyFont="1" applyBorder="1" applyAlignment="1">
      <alignment horizontal="left" vertical="center" wrapText="1"/>
    </xf>
    <xf numFmtId="0" fontId="0" fillId="0" borderId="9" xfId="0" applyBorder="1"/>
    <xf numFmtId="0" fontId="14" fillId="0" borderId="0" xfId="1" applyProtection="1">
      <protection hidden="1"/>
    </xf>
    <xf numFmtId="0" fontId="2" fillId="0" borderId="0" xfId="0" applyFont="1" applyAlignment="1" applyProtection="1">
      <alignment horizontal="right"/>
      <protection hidden="1"/>
    </xf>
    <xf numFmtId="0" fontId="26" fillId="0" borderId="1" xfId="0" applyFont="1" applyBorder="1" applyAlignment="1" applyProtection="1">
      <alignment horizontal="justify" vertical="center" wrapText="1"/>
      <protection hidden="1"/>
    </xf>
    <xf numFmtId="0" fontId="26" fillId="0" borderId="0" xfId="0" applyFont="1" applyProtection="1">
      <protection hidden="1"/>
    </xf>
    <xf numFmtId="0" fontId="26" fillId="0" borderId="0" xfId="0" applyFont="1" applyAlignment="1" applyProtection="1">
      <alignment horizontal="justify" vertical="center" wrapText="1"/>
      <protection hidden="1"/>
    </xf>
    <xf numFmtId="0" fontId="26" fillId="0" borderId="0" xfId="0" applyFont="1" applyAlignment="1" applyProtection="1">
      <alignment horizontal="justify" wrapText="1"/>
      <protection hidden="1"/>
    </xf>
    <xf numFmtId="14" fontId="0" fillId="0" borderId="0" xfId="0" applyNumberFormat="1" applyAlignment="1" applyProtection="1">
      <alignment horizontal="left" vertical="center"/>
      <protection hidden="1"/>
    </xf>
    <xf numFmtId="0" fontId="26" fillId="0" borderId="0" xfId="0" applyFont="1" applyAlignment="1" applyProtection="1">
      <alignment horizontal="center" wrapText="1"/>
      <protection hidden="1"/>
    </xf>
    <xf numFmtId="0" fontId="4" fillId="0" borderId="45" xfId="0" applyFont="1" applyBorder="1" applyProtection="1">
      <protection hidden="1"/>
    </xf>
    <xf numFmtId="0" fontId="0" fillId="0" borderId="47" xfId="0" applyBorder="1" applyAlignment="1" applyProtection="1">
      <alignment vertical="center"/>
      <protection hidden="1"/>
    </xf>
    <xf numFmtId="49" fontId="0" fillId="2" borderId="91" xfId="0" applyNumberFormat="1" applyFill="1" applyBorder="1" applyAlignment="1" applyProtection="1">
      <alignment horizontal="center" vertical="center"/>
      <protection locked="0"/>
    </xf>
    <xf numFmtId="49" fontId="0" fillId="0" borderId="85" xfId="0" applyNumberFormat="1" applyBorder="1" applyAlignment="1" applyProtection="1">
      <alignment horizontal="left" vertical="center"/>
      <protection locked="0"/>
    </xf>
    <xf numFmtId="49" fontId="0" fillId="0" borderId="86" xfId="0" applyNumberFormat="1" applyBorder="1" applyAlignment="1" applyProtection="1">
      <alignment horizontal="left" vertical="center"/>
      <protection locked="0"/>
    </xf>
    <xf numFmtId="49" fontId="0" fillId="0" borderId="87" xfId="0" applyNumberFormat="1" applyBorder="1" applyAlignment="1" applyProtection="1">
      <alignment horizontal="left" vertical="center"/>
      <protection locked="0"/>
    </xf>
    <xf numFmtId="49" fontId="0" fillId="0" borderId="51" xfId="0" applyNumberFormat="1" applyBorder="1" applyAlignment="1" applyProtection="1">
      <alignment horizontal="left" vertical="center"/>
      <protection locked="0"/>
    </xf>
    <xf numFmtId="49" fontId="0" fillId="0" borderId="0" xfId="0" applyNumberFormat="1" applyAlignment="1" applyProtection="1">
      <alignment horizontal="left" vertical="center"/>
      <protection locked="0"/>
    </xf>
    <xf numFmtId="49" fontId="0" fillId="0" borderId="49" xfId="0" applyNumberFormat="1" applyBorder="1" applyAlignment="1" applyProtection="1">
      <alignment horizontal="left" vertical="center"/>
      <protection locked="0"/>
    </xf>
    <xf numFmtId="49" fontId="0" fillId="0" borderId="51" xfId="0" applyNumberFormat="1" applyBorder="1" applyAlignment="1" applyProtection="1">
      <alignment horizontal="left"/>
      <protection locked="0"/>
    </xf>
    <xf numFmtId="49" fontId="0" fillId="0" borderId="0" xfId="0" applyNumberFormat="1" applyAlignment="1" applyProtection="1">
      <alignment horizontal="left"/>
      <protection locked="0"/>
    </xf>
    <xf numFmtId="49" fontId="0" fillId="0" borderId="49" xfId="0" applyNumberFormat="1" applyBorder="1" applyAlignment="1" applyProtection="1">
      <alignment horizontal="left"/>
      <protection locked="0"/>
    </xf>
    <xf numFmtId="49" fontId="0" fillId="0" borderId="88" xfId="0" applyNumberFormat="1" applyBorder="1" applyAlignment="1" applyProtection="1">
      <alignment horizontal="left" vertical="center"/>
      <protection locked="0"/>
    </xf>
    <xf numFmtId="49" fontId="0" fillId="0" borderId="89" xfId="0" applyNumberFormat="1" applyBorder="1" applyAlignment="1" applyProtection="1">
      <alignment horizontal="left" vertical="center"/>
      <protection locked="0"/>
    </xf>
    <xf numFmtId="49" fontId="0" fillId="0" borderId="90" xfId="0" applyNumberFormat="1" applyBorder="1" applyAlignment="1" applyProtection="1">
      <alignment horizontal="left" vertical="center"/>
      <protection locked="0"/>
    </xf>
    <xf numFmtId="0" fontId="11" fillId="0" borderId="26" xfId="0" applyFont="1" applyBorder="1" applyAlignment="1" applyProtection="1">
      <alignment vertical="center"/>
      <protection hidden="1"/>
    </xf>
    <xf numFmtId="0" fontId="8" fillId="0" borderId="27" xfId="0" applyFont="1" applyBorder="1" applyAlignment="1" applyProtection="1">
      <alignment horizontal="center" wrapText="1"/>
      <protection hidden="1"/>
    </xf>
    <xf numFmtId="0" fontId="8" fillId="0" borderId="0" xfId="0" applyFont="1" applyAlignment="1" applyProtection="1">
      <alignment horizontal="center" wrapText="1"/>
      <protection hidden="1"/>
    </xf>
    <xf numFmtId="0" fontId="0" fillId="0" borderId="0" xfId="0" applyAlignment="1" applyProtection="1">
      <alignment horizontal="center" vertical="center"/>
      <protection locked="0"/>
    </xf>
    <xf numFmtId="0" fontId="13" fillId="0" borderId="29"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13" fillId="0" borderId="0" xfId="0" applyFont="1" applyAlignment="1" applyProtection="1">
      <alignment horizontal="center"/>
      <protection hidden="1"/>
    </xf>
    <xf numFmtId="0" fontId="15" fillId="3" borderId="3" xfId="1" applyFont="1" applyFill="1" applyBorder="1" applyAlignment="1" applyProtection="1">
      <alignment horizontal="center" vertical="center" wrapText="1"/>
      <protection hidden="1"/>
    </xf>
    <xf numFmtId="0" fontId="15" fillId="3" borderId="4" xfId="1" applyFont="1" applyFill="1" applyBorder="1" applyAlignment="1" applyProtection="1">
      <alignment horizontal="center" vertical="center" wrapText="1"/>
      <protection hidden="1"/>
    </xf>
    <xf numFmtId="0" fontId="15" fillId="3" borderId="4" xfId="1" applyFont="1" applyFill="1" applyBorder="1" applyAlignment="1" applyProtection="1">
      <alignment horizontal="center" vertical="center"/>
      <protection hidden="1"/>
    </xf>
    <xf numFmtId="0" fontId="15" fillId="3" borderId="5" xfId="1" applyFont="1" applyFill="1" applyBorder="1" applyAlignment="1" applyProtection="1">
      <alignment horizontal="center" vertical="center"/>
      <protection hidden="1"/>
    </xf>
    <xf numFmtId="0" fontId="15" fillId="3" borderId="6" xfId="1" applyFont="1" applyFill="1" applyBorder="1" applyAlignment="1" applyProtection="1">
      <alignment horizontal="center" vertical="center"/>
      <protection hidden="1"/>
    </xf>
    <xf numFmtId="0" fontId="15" fillId="3" borderId="0" xfId="1" applyFont="1" applyFill="1" applyBorder="1" applyAlignment="1" applyProtection="1">
      <alignment horizontal="center" vertical="center"/>
      <protection hidden="1"/>
    </xf>
    <xf numFmtId="0" fontId="15" fillId="3" borderId="0" xfId="1" applyFont="1" applyFill="1" applyAlignment="1" applyProtection="1">
      <alignment horizontal="center" vertical="center"/>
      <protection hidden="1"/>
    </xf>
    <xf numFmtId="0" fontId="15" fillId="3" borderId="7" xfId="1" applyFont="1" applyFill="1" applyBorder="1" applyAlignment="1" applyProtection="1">
      <alignment horizontal="center" vertical="center"/>
      <protection hidden="1"/>
    </xf>
    <xf numFmtId="0" fontId="15" fillId="3" borderId="8" xfId="1" applyFont="1" applyFill="1" applyBorder="1" applyAlignment="1" applyProtection="1">
      <alignment horizontal="center" vertical="center"/>
      <protection hidden="1"/>
    </xf>
    <xf numFmtId="0" fontId="15" fillId="3" borderId="2" xfId="1" applyFont="1" applyFill="1" applyBorder="1" applyAlignment="1" applyProtection="1">
      <alignment horizontal="center" vertical="center"/>
      <protection hidden="1"/>
    </xf>
    <xf numFmtId="0" fontId="15" fillId="3" borderId="9" xfId="1" applyFont="1" applyFill="1" applyBorder="1" applyAlignment="1" applyProtection="1">
      <alignment horizontal="center" vertical="center"/>
      <protection hidden="1"/>
    </xf>
    <xf numFmtId="164" fontId="3" fillId="4" borderId="1" xfId="0" applyNumberFormat="1" applyFont="1" applyFill="1" applyBorder="1" applyAlignment="1" applyProtection="1">
      <alignment horizontal="center" vertical="center"/>
      <protection hidden="1"/>
    </xf>
    <xf numFmtId="0" fontId="1" fillId="0" borderId="10"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49" fontId="0" fillId="2" borderId="12" xfId="0" applyNumberFormat="1" applyFill="1" applyBorder="1" applyAlignment="1" applyProtection="1">
      <alignment horizontal="left" vertical="center" wrapText="1"/>
      <protection locked="0"/>
    </xf>
    <xf numFmtId="49" fontId="0" fillId="2" borderId="10" xfId="0" applyNumberFormat="1" applyFill="1" applyBorder="1" applyAlignment="1" applyProtection="1">
      <alignment horizontal="left" vertical="center" wrapText="1"/>
      <protection locked="0"/>
    </xf>
    <xf numFmtId="49" fontId="0" fillId="2" borderId="11" xfId="0" applyNumberFormat="1" applyFill="1" applyBorder="1" applyAlignment="1" applyProtection="1">
      <alignment horizontal="left" vertical="center" wrapText="1"/>
      <protection locked="0"/>
    </xf>
    <xf numFmtId="0" fontId="0" fillId="0" borderId="27" xfId="0" applyBorder="1" applyAlignment="1" applyProtection="1">
      <alignment horizontal="justify" vertical="center" wrapText="1"/>
      <protection hidden="1"/>
    </xf>
    <xf numFmtId="0" fontId="0" fillId="0" borderId="0" xfId="0" applyAlignment="1" applyProtection="1">
      <alignment horizontal="justify" vertical="center" wrapText="1"/>
      <protection hidden="1"/>
    </xf>
    <xf numFmtId="0" fontId="0" fillId="0" borderId="2" xfId="0" applyBorder="1" applyAlignment="1" applyProtection="1">
      <alignment horizontal="justify" vertical="center" wrapText="1"/>
      <protection hidden="1"/>
    </xf>
    <xf numFmtId="0" fontId="35" fillId="0" borderId="85" xfId="0" applyFont="1" applyBorder="1" applyAlignment="1" applyProtection="1">
      <alignment horizontal="justify" vertical="top" wrapText="1"/>
      <protection hidden="1"/>
    </xf>
    <xf numFmtId="0" fontId="35" fillId="0" borderId="86" xfId="0" applyFont="1" applyBorder="1" applyAlignment="1" applyProtection="1">
      <alignment horizontal="justify" vertical="top" wrapText="1"/>
      <protection hidden="1"/>
    </xf>
    <xf numFmtId="0" fontId="35" fillId="0" borderId="87" xfId="0" applyFont="1" applyBorder="1" applyAlignment="1" applyProtection="1">
      <alignment horizontal="justify" vertical="top" wrapText="1"/>
      <protection hidden="1"/>
    </xf>
    <xf numFmtId="0" fontId="35" fillId="0" borderId="88" xfId="0" applyFont="1" applyBorder="1" applyAlignment="1" applyProtection="1">
      <alignment horizontal="justify" vertical="top" wrapText="1"/>
      <protection hidden="1"/>
    </xf>
    <xf numFmtId="0" fontId="35" fillId="0" borderId="89" xfId="0" applyFont="1" applyBorder="1" applyAlignment="1" applyProtection="1">
      <alignment horizontal="justify" vertical="top" wrapText="1"/>
      <protection hidden="1"/>
    </xf>
    <xf numFmtId="0" fontId="35" fillId="0" borderId="90" xfId="0" applyFont="1" applyBorder="1" applyAlignment="1" applyProtection="1">
      <alignment horizontal="justify" vertical="top" wrapText="1"/>
      <protection hidden="1"/>
    </xf>
    <xf numFmtId="0" fontId="11" fillId="0" borderId="0" xfId="0" applyFont="1" applyAlignment="1" applyProtection="1">
      <alignment horizontal="left" vertical="center" wrapText="1"/>
      <protection hidden="1"/>
    </xf>
    <xf numFmtId="0" fontId="18" fillId="0" borderId="51"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8" fillId="0" borderId="88" xfId="0" applyFont="1" applyBorder="1" applyAlignment="1" applyProtection="1">
      <alignment horizontal="center" vertical="center" wrapText="1"/>
      <protection hidden="1"/>
    </xf>
    <xf numFmtId="0" fontId="18" fillId="0" borderId="89" xfId="0" applyFont="1" applyBorder="1" applyAlignment="1" applyProtection="1">
      <alignment horizontal="center" vertical="center" wrapText="1"/>
      <protection hidden="1"/>
    </xf>
    <xf numFmtId="0" fontId="18" fillId="0" borderId="90" xfId="0" applyFont="1" applyBorder="1" applyAlignment="1" applyProtection="1">
      <alignment horizontal="center" vertical="center" wrapText="1"/>
      <protection hidden="1"/>
    </xf>
    <xf numFmtId="0" fontId="0" fillId="2" borderId="12" xfId="0" applyFill="1" applyBorder="1" applyAlignment="1" applyProtection="1">
      <alignment vertical="center"/>
      <protection locked="0"/>
    </xf>
    <xf numFmtId="0" fontId="0" fillId="2" borderId="10"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35" fillId="0" borderId="51" xfId="0" applyFont="1" applyBorder="1" applyAlignment="1" applyProtection="1">
      <alignment horizontal="justify" vertical="top" wrapText="1"/>
      <protection hidden="1"/>
    </xf>
    <xf numFmtId="0" fontId="35" fillId="0" borderId="0" xfId="0" applyFont="1" applyAlignment="1" applyProtection="1">
      <alignment horizontal="justify" vertical="top" wrapText="1"/>
      <protection hidden="1"/>
    </xf>
    <xf numFmtId="0" fontId="35" fillId="0" borderId="49" xfId="0" applyFont="1" applyBorder="1" applyAlignment="1" applyProtection="1">
      <alignment horizontal="justify" vertical="top" wrapText="1"/>
      <protection hidden="1"/>
    </xf>
    <xf numFmtId="49" fontId="4" fillId="2" borderId="46" xfId="0" applyNumberFormat="1" applyFont="1" applyFill="1" applyBorder="1" applyAlignment="1" applyProtection="1">
      <alignment horizontal="center" vertical="center"/>
      <protection locked="0"/>
    </xf>
    <xf numFmtId="49" fontId="4" fillId="2" borderId="47" xfId="0" applyNumberFormat="1" applyFont="1" applyFill="1" applyBorder="1" applyAlignment="1" applyProtection="1">
      <alignment horizontal="center" vertical="center"/>
      <protection locked="0"/>
    </xf>
    <xf numFmtId="49" fontId="4" fillId="2" borderId="48" xfId="0" applyNumberFormat="1" applyFont="1" applyFill="1" applyBorder="1" applyAlignment="1" applyProtection="1">
      <alignment horizontal="center" vertical="center"/>
      <protection locked="0"/>
    </xf>
    <xf numFmtId="164" fontId="0" fillId="0" borderId="0" xfId="0" applyNumberFormat="1" applyAlignment="1" applyProtection="1">
      <alignment horizontal="center" vertical="center"/>
      <protection hidden="1"/>
    </xf>
    <xf numFmtId="164" fontId="0" fillId="0" borderId="7" xfId="0" applyNumberFormat="1" applyBorder="1" applyAlignment="1" applyProtection="1">
      <alignment horizontal="center" vertical="center"/>
      <protection hidden="1"/>
    </xf>
    <xf numFmtId="0" fontId="26" fillId="0" borderId="85" xfId="0" applyFont="1" applyBorder="1" applyAlignment="1" applyProtection="1">
      <alignment horizontal="justify" vertical="top" wrapText="1"/>
      <protection hidden="1"/>
    </xf>
    <xf numFmtId="0" fontId="26" fillId="0" borderId="86" xfId="0" applyFont="1" applyBorder="1" applyAlignment="1" applyProtection="1">
      <alignment horizontal="justify" vertical="top" wrapText="1"/>
      <protection hidden="1"/>
    </xf>
    <xf numFmtId="0" fontId="26" fillId="0" borderId="87" xfId="0" applyFont="1" applyBorder="1" applyAlignment="1" applyProtection="1">
      <alignment horizontal="justify" vertical="top" wrapText="1"/>
      <protection hidden="1"/>
    </xf>
    <xf numFmtId="0" fontId="26" fillId="0" borderId="51" xfId="0" applyFont="1" applyBorder="1" applyAlignment="1" applyProtection="1">
      <alignment horizontal="justify" vertical="top" wrapText="1"/>
      <protection hidden="1"/>
    </xf>
    <xf numFmtId="0" fontId="26" fillId="0" borderId="0" xfId="0" applyFont="1" applyAlignment="1" applyProtection="1">
      <alignment horizontal="justify" vertical="top" wrapText="1"/>
      <protection hidden="1"/>
    </xf>
    <xf numFmtId="0" fontId="26" fillId="0" borderId="49" xfId="0" applyFont="1" applyBorder="1" applyAlignment="1" applyProtection="1">
      <alignment horizontal="justify" vertical="top" wrapText="1"/>
      <protection hidden="1"/>
    </xf>
    <xf numFmtId="0" fontId="26" fillId="0" borderId="88" xfId="0" applyFont="1" applyBorder="1" applyAlignment="1" applyProtection="1">
      <alignment horizontal="justify" vertical="top" wrapText="1"/>
      <protection hidden="1"/>
    </xf>
    <xf numFmtId="0" fontId="26" fillId="0" borderId="89" xfId="0" applyFont="1" applyBorder="1" applyAlignment="1" applyProtection="1">
      <alignment horizontal="justify" vertical="top" wrapText="1"/>
      <protection hidden="1"/>
    </xf>
    <xf numFmtId="0" fontId="26" fillId="0" borderId="90" xfId="0" applyFont="1" applyBorder="1" applyAlignment="1" applyProtection="1">
      <alignment horizontal="justify" vertical="top" wrapText="1"/>
      <protection hidden="1"/>
    </xf>
    <xf numFmtId="0" fontId="3" fillId="2" borderId="12"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1" fillId="0" borderId="10" xfId="0" applyFont="1" applyBorder="1" applyAlignment="1" applyProtection="1">
      <alignment horizontal="left" vertical="center"/>
      <protection hidden="1"/>
    </xf>
    <xf numFmtId="0" fontId="1" fillId="0" borderId="2" xfId="0" applyFont="1" applyBorder="1" applyAlignment="1" applyProtection="1">
      <alignment horizontal="left" vertical="center"/>
      <protection hidden="1"/>
    </xf>
    <xf numFmtId="0" fontId="1" fillId="0" borderId="9" xfId="0" applyFont="1" applyBorder="1" applyAlignment="1" applyProtection="1">
      <alignment horizontal="left" vertical="center"/>
      <protection hidden="1"/>
    </xf>
    <xf numFmtId="0" fontId="0" fillId="0" borderId="44" xfId="0" applyBorder="1" applyAlignment="1" applyProtection="1">
      <alignment horizontal="left" vertical="center"/>
      <protection hidden="1"/>
    </xf>
    <xf numFmtId="0" fontId="0" fillId="0" borderId="24" xfId="0" applyBorder="1" applyAlignment="1" applyProtection="1">
      <alignment horizontal="left" vertical="center"/>
      <protection hidden="1"/>
    </xf>
    <xf numFmtId="0" fontId="0" fillId="0" borderId="25" xfId="0" applyBorder="1" applyAlignment="1" applyProtection="1">
      <alignment horizontal="left" vertical="center"/>
      <protection hidden="1"/>
    </xf>
    <xf numFmtId="0" fontId="40" fillId="3" borderId="12" xfId="0" applyFont="1" applyFill="1" applyBorder="1" applyAlignment="1">
      <alignment horizontal="center" wrapText="1"/>
    </xf>
    <xf numFmtId="0" fontId="40" fillId="3" borderId="11" xfId="0" applyFont="1" applyFill="1" applyBorder="1" applyAlignment="1">
      <alignment horizontal="center" wrapText="1"/>
    </xf>
    <xf numFmtId="0" fontId="40" fillId="0" borderId="12" xfId="0" applyFont="1" applyBorder="1" applyAlignment="1">
      <alignment horizontal="center" wrapText="1"/>
    </xf>
    <xf numFmtId="0" fontId="40" fillId="0" borderId="10" xfId="0" applyFont="1" applyBorder="1" applyAlignment="1">
      <alignment horizontal="center"/>
    </xf>
    <xf numFmtId="0" fontId="40" fillId="0" borderId="11" xfId="0" applyFont="1" applyBorder="1" applyAlignment="1">
      <alignment horizontal="center"/>
    </xf>
    <xf numFmtId="0" fontId="41" fillId="11" borderId="0" xfId="0" applyFont="1" applyFill="1" applyAlignment="1">
      <alignment horizontal="center"/>
    </xf>
    <xf numFmtId="0" fontId="0" fillId="0" borderId="0" xfId="0" applyAlignment="1" applyProtection="1">
      <alignment horizontal="center" vertical="center"/>
      <protection hidden="1"/>
    </xf>
    <xf numFmtId="0" fontId="25" fillId="0" borderId="0" xfId="0" applyFont="1" applyAlignment="1" applyProtection="1">
      <alignment horizontal="center" vertical="center"/>
      <protection hidden="1"/>
    </xf>
    <xf numFmtId="0" fontId="23" fillId="0" borderId="0" xfId="0" applyFont="1" applyAlignment="1" applyProtection="1">
      <alignment horizontal="center"/>
      <protection hidden="1"/>
    </xf>
    <xf numFmtId="0" fontId="24" fillId="6" borderId="12" xfId="0" applyFont="1" applyFill="1" applyBorder="1" applyAlignment="1" applyProtection="1">
      <alignment horizontal="justify" vertical="justify"/>
      <protection locked="0"/>
    </xf>
    <xf numFmtId="0" fontId="24" fillId="6" borderId="10" xfId="0" applyFont="1" applyFill="1" applyBorder="1" applyAlignment="1" applyProtection="1">
      <alignment horizontal="justify" vertical="justify"/>
      <protection locked="0"/>
    </xf>
    <xf numFmtId="0" fontId="24" fillId="6" borderId="11" xfId="0" applyFont="1" applyFill="1" applyBorder="1" applyAlignment="1" applyProtection="1">
      <alignment horizontal="justify" vertical="justify"/>
      <protection locked="0"/>
    </xf>
    <xf numFmtId="0" fontId="0" fillId="0" borderId="4" xfId="0" applyBorder="1" applyAlignment="1" applyProtection="1">
      <alignment horizontal="center" vertical="center"/>
      <protection hidden="1"/>
    </xf>
    <xf numFmtId="0" fontId="23" fillId="0" borderId="32" xfId="0" applyFont="1" applyBorder="1" applyAlignment="1" applyProtection="1">
      <alignment horizontal="center" vertical="center" wrapText="1"/>
      <protection hidden="1"/>
    </xf>
  </cellXfs>
  <cellStyles count="2">
    <cellStyle name="Collegamento ipertestuale" xfId="1" builtinId="8"/>
    <cellStyle name="Normale" xfId="0" builtinId="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1635124</xdr:colOff>
      <xdr:row>13</xdr:row>
      <xdr:rowOff>10583</xdr:rowOff>
    </xdr:from>
    <xdr:to>
      <xdr:col>1</xdr:col>
      <xdr:colOff>5813639</xdr:colOff>
      <xdr:row>23</xdr:row>
      <xdr:rowOff>165203</xdr:rowOff>
    </xdr:to>
    <xdr:pic>
      <xdr:nvPicPr>
        <xdr:cNvPr id="2" name="Immagine 1">
          <a:extLst>
            <a:ext uri="{FF2B5EF4-FFF2-40B4-BE49-F238E27FC236}">
              <a16:creationId xmlns:a16="http://schemas.microsoft.com/office/drawing/2014/main" id="{C488A59C-69AF-6FA2-8852-B033968810E6}"/>
            </a:ext>
          </a:extLst>
        </xdr:cNvPr>
        <xdr:cNvPicPr>
          <a:picLocks noChangeAspect="1"/>
        </xdr:cNvPicPr>
      </xdr:nvPicPr>
      <xdr:blipFill>
        <a:blip xmlns:r="http://schemas.openxmlformats.org/officeDocument/2006/relationships" r:embed="rId1"/>
        <a:stretch>
          <a:fillRect/>
        </a:stretch>
      </xdr:blipFill>
      <xdr:spPr>
        <a:xfrm>
          <a:off x="2021416" y="15885583"/>
          <a:ext cx="4178515" cy="20067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46</xdr:col>
      <xdr:colOff>273064</xdr:colOff>
      <xdr:row>22</xdr:row>
      <xdr:rowOff>15</xdr:rowOff>
    </xdr:to>
    <xdr:pic>
      <xdr:nvPicPr>
        <xdr:cNvPr id="6" name="Immagine 5">
          <a:extLst>
            <a:ext uri="{FF2B5EF4-FFF2-40B4-BE49-F238E27FC236}">
              <a16:creationId xmlns:a16="http://schemas.microsoft.com/office/drawing/2014/main" id="{16B25BB2-3075-EC3A-7B32-A01031DDA197}"/>
            </a:ext>
          </a:extLst>
        </xdr:cNvPr>
        <xdr:cNvPicPr>
          <a:picLocks noChangeAspect="1"/>
        </xdr:cNvPicPr>
      </xdr:nvPicPr>
      <xdr:blipFill>
        <a:blip xmlns:r="http://schemas.openxmlformats.org/officeDocument/2006/relationships" r:embed="rId1"/>
        <a:stretch>
          <a:fillRect/>
        </a:stretch>
      </xdr:blipFill>
      <xdr:spPr>
        <a:xfrm>
          <a:off x="1828800" y="4159250"/>
          <a:ext cx="273064" cy="292115"/>
        </a:xfrm>
        <a:prstGeom prst="rect">
          <a:avLst/>
        </a:prstGeom>
      </xdr:spPr>
    </xdr:pic>
    <xdr:clientData/>
  </xdr:twoCellAnchor>
  <xdr:twoCellAnchor editAs="oneCell">
    <xdr:from>
      <xdr:col>3</xdr:col>
      <xdr:colOff>0</xdr:colOff>
      <xdr:row>22</xdr:row>
      <xdr:rowOff>0</xdr:rowOff>
    </xdr:from>
    <xdr:to>
      <xdr:col>46</xdr:col>
      <xdr:colOff>254013</xdr:colOff>
      <xdr:row>22</xdr:row>
      <xdr:rowOff>285765</xdr:rowOff>
    </xdr:to>
    <xdr:pic>
      <xdr:nvPicPr>
        <xdr:cNvPr id="7" name="Immagine 6">
          <a:extLst>
            <a:ext uri="{FF2B5EF4-FFF2-40B4-BE49-F238E27FC236}">
              <a16:creationId xmlns:a16="http://schemas.microsoft.com/office/drawing/2014/main" id="{59B6AF28-1376-093B-21E9-2901C632EDB0}"/>
            </a:ext>
          </a:extLst>
        </xdr:cNvPr>
        <xdr:cNvPicPr>
          <a:picLocks noChangeAspect="1"/>
        </xdr:cNvPicPr>
      </xdr:nvPicPr>
      <xdr:blipFill>
        <a:blip xmlns:r="http://schemas.openxmlformats.org/officeDocument/2006/relationships" r:embed="rId2"/>
        <a:stretch>
          <a:fillRect/>
        </a:stretch>
      </xdr:blipFill>
      <xdr:spPr>
        <a:xfrm>
          <a:off x="1828800" y="4540250"/>
          <a:ext cx="254013" cy="285765"/>
        </a:xfrm>
        <a:prstGeom prst="rect">
          <a:avLst/>
        </a:prstGeom>
      </xdr:spPr>
    </xdr:pic>
    <xdr:clientData/>
  </xdr:twoCellAnchor>
  <xdr:twoCellAnchor editAs="oneCell">
    <xdr:from>
      <xdr:col>3</xdr:col>
      <xdr:colOff>0</xdr:colOff>
      <xdr:row>23</xdr:row>
      <xdr:rowOff>0</xdr:rowOff>
    </xdr:from>
    <xdr:to>
      <xdr:col>46</xdr:col>
      <xdr:colOff>273064</xdr:colOff>
      <xdr:row>23</xdr:row>
      <xdr:rowOff>323867</xdr:rowOff>
    </xdr:to>
    <xdr:pic>
      <xdr:nvPicPr>
        <xdr:cNvPr id="8" name="Immagine 7">
          <a:extLst>
            <a:ext uri="{FF2B5EF4-FFF2-40B4-BE49-F238E27FC236}">
              <a16:creationId xmlns:a16="http://schemas.microsoft.com/office/drawing/2014/main" id="{C3BD815C-F8C8-CAFE-7BD4-44E22BF0EEDB}"/>
            </a:ext>
          </a:extLst>
        </xdr:cNvPr>
        <xdr:cNvPicPr>
          <a:picLocks noChangeAspect="1"/>
        </xdr:cNvPicPr>
      </xdr:nvPicPr>
      <xdr:blipFill>
        <a:blip xmlns:r="http://schemas.openxmlformats.org/officeDocument/2006/relationships" r:embed="rId3"/>
        <a:stretch>
          <a:fillRect/>
        </a:stretch>
      </xdr:blipFill>
      <xdr:spPr>
        <a:xfrm>
          <a:off x="1828800" y="4921250"/>
          <a:ext cx="273064" cy="323867"/>
        </a:xfrm>
        <a:prstGeom prst="rect">
          <a:avLst/>
        </a:prstGeom>
      </xdr:spPr>
    </xdr:pic>
    <xdr:clientData/>
  </xdr:twoCellAnchor>
  <xdr:twoCellAnchor editAs="oneCell">
    <xdr:from>
      <xdr:col>8</xdr:col>
      <xdr:colOff>0</xdr:colOff>
      <xdr:row>21</xdr:row>
      <xdr:rowOff>0</xdr:rowOff>
    </xdr:from>
    <xdr:to>
      <xdr:col>46</xdr:col>
      <xdr:colOff>254013</xdr:colOff>
      <xdr:row>21</xdr:row>
      <xdr:rowOff>273064</xdr:rowOff>
    </xdr:to>
    <xdr:pic>
      <xdr:nvPicPr>
        <xdr:cNvPr id="9" name="Immagine 8">
          <a:extLst>
            <a:ext uri="{FF2B5EF4-FFF2-40B4-BE49-F238E27FC236}">
              <a16:creationId xmlns:a16="http://schemas.microsoft.com/office/drawing/2014/main" id="{C6C77D77-1954-2025-8C4C-EE94AC316AA1}"/>
            </a:ext>
          </a:extLst>
        </xdr:cNvPr>
        <xdr:cNvPicPr>
          <a:picLocks noChangeAspect="1"/>
        </xdr:cNvPicPr>
      </xdr:nvPicPr>
      <xdr:blipFill>
        <a:blip xmlns:r="http://schemas.openxmlformats.org/officeDocument/2006/relationships" r:embed="rId4"/>
        <a:stretch>
          <a:fillRect/>
        </a:stretch>
      </xdr:blipFill>
      <xdr:spPr>
        <a:xfrm>
          <a:off x="3644900" y="4159250"/>
          <a:ext cx="254013" cy="273064"/>
        </a:xfrm>
        <a:prstGeom prst="rect">
          <a:avLst/>
        </a:prstGeom>
      </xdr:spPr>
    </xdr:pic>
    <xdr:clientData/>
  </xdr:twoCellAnchor>
  <xdr:twoCellAnchor editAs="oneCell">
    <xdr:from>
      <xdr:col>8</xdr:col>
      <xdr:colOff>0</xdr:colOff>
      <xdr:row>22</xdr:row>
      <xdr:rowOff>0</xdr:rowOff>
    </xdr:from>
    <xdr:to>
      <xdr:col>46</xdr:col>
      <xdr:colOff>254013</xdr:colOff>
      <xdr:row>22</xdr:row>
      <xdr:rowOff>273064</xdr:rowOff>
    </xdr:to>
    <xdr:pic>
      <xdr:nvPicPr>
        <xdr:cNvPr id="10" name="Immagine 9">
          <a:extLst>
            <a:ext uri="{FF2B5EF4-FFF2-40B4-BE49-F238E27FC236}">
              <a16:creationId xmlns:a16="http://schemas.microsoft.com/office/drawing/2014/main" id="{6F300B79-05D4-4172-4643-672363B47F2B}"/>
            </a:ext>
          </a:extLst>
        </xdr:cNvPr>
        <xdr:cNvPicPr>
          <a:picLocks noChangeAspect="1"/>
        </xdr:cNvPicPr>
      </xdr:nvPicPr>
      <xdr:blipFill>
        <a:blip xmlns:r="http://schemas.openxmlformats.org/officeDocument/2006/relationships" r:embed="rId5"/>
        <a:stretch>
          <a:fillRect/>
        </a:stretch>
      </xdr:blipFill>
      <xdr:spPr>
        <a:xfrm>
          <a:off x="3644900" y="4540250"/>
          <a:ext cx="254013" cy="273064"/>
        </a:xfrm>
        <a:prstGeom prst="rect">
          <a:avLst/>
        </a:prstGeom>
      </xdr:spPr>
    </xdr:pic>
    <xdr:clientData/>
  </xdr:twoCellAnchor>
  <xdr:twoCellAnchor editAs="oneCell">
    <xdr:from>
      <xdr:col>8</xdr:col>
      <xdr:colOff>0</xdr:colOff>
      <xdr:row>23</xdr:row>
      <xdr:rowOff>0</xdr:rowOff>
    </xdr:from>
    <xdr:to>
      <xdr:col>46</xdr:col>
      <xdr:colOff>254013</xdr:colOff>
      <xdr:row>23</xdr:row>
      <xdr:rowOff>311166</xdr:rowOff>
    </xdr:to>
    <xdr:pic>
      <xdr:nvPicPr>
        <xdr:cNvPr id="11" name="Immagine 10">
          <a:extLst>
            <a:ext uri="{FF2B5EF4-FFF2-40B4-BE49-F238E27FC236}">
              <a16:creationId xmlns:a16="http://schemas.microsoft.com/office/drawing/2014/main" id="{1207201A-C74D-7E7B-0A69-D2967D4F435F}"/>
            </a:ext>
          </a:extLst>
        </xdr:cNvPr>
        <xdr:cNvPicPr>
          <a:picLocks noChangeAspect="1"/>
        </xdr:cNvPicPr>
      </xdr:nvPicPr>
      <xdr:blipFill>
        <a:blip xmlns:r="http://schemas.openxmlformats.org/officeDocument/2006/relationships" r:embed="rId6"/>
        <a:stretch>
          <a:fillRect/>
        </a:stretch>
      </xdr:blipFill>
      <xdr:spPr>
        <a:xfrm>
          <a:off x="3644900" y="4921250"/>
          <a:ext cx="254013" cy="311166"/>
        </a:xfrm>
        <a:prstGeom prst="rect">
          <a:avLst/>
        </a:prstGeom>
      </xdr:spPr>
    </xdr:pic>
    <xdr:clientData/>
  </xdr:twoCellAnchor>
  <xdr:twoCellAnchor editAs="oneCell">
    <xdr:from>
      <xdr:col>12</xdr:col>
      <xdr:colOff>19050</xdr:colOff>
      <xdr:row>21</xdr:row>
      <xdr:rowOff>19050</xdr:rowOff>
    </xdr:from>
    <xdr:to>
      <xdr:col>46</xdr:col>
      <xdr:colOff>361969</xdr:colOff>
      <xdr:row>22</xdr:row>
      <xdr:rowOff>19065</xdr:rowOff>
    </xdr:to>
    <xdr:pic>
      <xdr:nvPicPr>
        <xdr:cNvPr id="12" name="Immagine 11">
          <a:extLst>
            <a:ext uri="{FF2B5EF4-FFF2-40B4-BE49-F238E27FC236}">
              <a16:creationId xmlns:a16="http://schemas.microsoft.com/office/drawing/2014/main" id="{511D3480-BF32-33CB-4E24-7E722BF347FD}"/>
            </a:ext>
          </a:extLst>
        </xdr:cNvPr>
        <xdr:cNvPicPr>
          <a:picLocks noChangeAspect="1"/>
        </xdr:cNvPicPr>
      </xdr:nvPicPr>
      <xdr:blipFill>
        <a:blip xmlns:r="http://schemas.openxmlformats.org/officeDocument/2006/relationships" r:embed="rId7"/>
        <a:stretch>
          <a:fillRect/>
        </a:stretch>
      </xdr:blipFill>
      <xdr:spPr>
        <a:xfrm>
          <a:off x="4032250" y="3765550"/>
          <a:ext cx="361969" cy="292115"/>
        </a:xfrm>
        <a:prstGeom prst="rect">
          <a:avLst/>
        </a:prstGeom>
      </xdr:spPr>
    </xdr:pic>
    <xdr:clientData/>
  </xdr:twoCellAnchor>
  <xdr:twoCellAnchor editAs="oneCell">
    <xdr:from>
      <xdr:col>13</xdr:col>
      <xdr:colOff>0</xdr:colOff>
      <xdr:row>22</xdr:row>
      <xdr:rowOff>0</xdr:rowOff>
    </xdr:from>
    <xdr:to>
      <xdr:col>46</xdr:col>
      <xdr:colOff>311166</xdr:colOff>
      <xdr:row>23</xdr:row>
      <xdr:rowOff>19066</xdr:rowOff>
    </xdr:to>
    <xdr:pic>
      <xdr:nvPicPr>
        <xdr:cNvPr id="13" name="Immagine 12">
          <a:extLst>
            <a:ext uri="{FF2B5EF4-FFF2-40B4-BE49-F238E27FC236}">
              <a16:creationId xmlns:a16="http://schemas.microsoft.com/office/drawing/2014/main" id="{6484FC3A-06EE-3DBC-A35E-4C50D42846F0}"/>
            </a:ext>
          </a:extLst>
        </xdr:cNvPr>
        <xdr:cNvPicPr>
          <a:picLocks noChangeAspect="1"/>
        </xdr:cNvPicPr>
      </xdr:nvPicPr>
      <xdr:blipFill>
        <a:blip xmlns:r="http://schemas.openxmlformats.org/officeDocument/2006/relationships" r:embed="rId8"/>
        <a:stretch>
          <a:fillRect/>
        </a:stretch>
      </xdr:blipFill>
      <xdr:spPr>
        <a:xfrm>
          <a:off x="5461000" y="4540250"/>
          <a:ext cx="311166" cy="311166"/>
        </a:xfrm>
        <a:prstGeom prst="rect">
          <a:avLst/>
        </a:prstGeom>
      </xdr:spPr>
    </xdr:pic>
    <xdr:clientData/>
  </xdr:twoCellAnchor>
  <xdr:twoCellAnchor editAs="oneCell">
    <xdr:from>
      <xdr:col>13</xdr:col>
      <xdr:colOff>0</xdr:colOff>
      <xdr:row>23</xdr:row>
      <xdr:rowOff>0</xdr:rowOff>
    </xdr:from>
    <xdr:to>
      <xdr:col>46</xdr:col>
      <xdr:colOff>311166</xdr:colOff>
      <xdr:row>23</xdr:row>
      <xdr:rowOff>292115</xdr:rowOff>
    </xdr:to>
    <xdr:pic>
      <xdr:nvPicPr>
        <xdr:cNvPr id="14" name="Immagine 13">
          <a:extLst>
            <a:ext uri="{FF2B5EF4-FFF2-40B4-BE49-F238E27FC236}">
              <a16:creationId xmlns:a16="http://schemas.microsoft.com/office/drawing/2014/main" id="{F0BB1A79-F96B-F658-6BFF-0975F3CAF6EE}"/>
            </a:ext>
          </a:extLst>
        </xdr:cNvPr>
        <xdr:cNvPicPr>
          <a:picLocks noChangeAspect="1"/>
        </xdr:cNvPicPr>
      </xdr:nvPicPr>
      <xdr:blipFill>
        <a:blip xmlns:r="http://schemas.openxmlformats.org/officeDocument/2006/relationships" r:embed="rId9"/>
        <a:stretch>
          <a:fillRect/>
        </a:stretch>
      </xdr:blipFill>
      <xdr:spPr>
        <a:xfrm>
          <a:off x="5461000" y="4921250"/>
          <a:ext cx="311166" cy="292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1468211</xdr:colOff>
      <xdr:row>1</xdr:row>
      <xdr:rowOff>107496</xdr:rowOff>
    </xdr:from>
    <xdr:to>
      <xdr:col>3</xdr:col>
      <xdr:colOff>1973035</xdr:colOff>
      <xdr:row>1</xdr:row>
      <xdr:rowOff>1183821</xdr:rowOff>
    </xdr:to>
    <xdr:pic>
      <xdr:nvPicPr>
        <xdr:cNvPr id="2" name="Immagine 1">
          <a:extLst>
            <a:ext uri="{FF2B5EF4-FFF2-40B4-BE49-F238E27FC236}">
              <a16:creationId xmlns:a16="http://schemas.microsoft.com/office/drawing/2014/main" id="{CD553244-59B4-44E6-8C25-15176AACC624}"/>
            </a:ext>
          </a:extLst>
        </xdr:cNvPr>
        <xdr:cNvPicPr>
          <a:picLocks noChangeAspect="1"/>
        </xdr:cNvPicPr>
      </xdr:nvPicPr>
      <xdr:blipFill>
        <a:blip xmlns:r="http://schemas.openxmlformats.org/officeDocument/2006/relationships" r:embed="rId1" cstate="print"/>
        <a:srcRect/>
        <a:stretch>
          <a:fillRect/>
        </a:stretch>
      </xdr:blipFill>
      <xdr:spPr bwMode="auto">
        <a:xfrm>
          <a:off x="5170261" y="291646"/>
          <a:ext cx="3946524" cy="1076325"/>
        </a:xfrm>
        <a:prstGeom prst="rect">
          <a:avLst/>
        </a:prstGeom>
        <a:noFill/>
        <a:ln w="9525">
          <a:noFill/>
          <a:miter lim="800000"/>
          <a:headEnd/>
          <a:tailEnd/>
        </a:ln>
      </xdr:spPr>
    </xdr:pic>
    <xdr:clientData/>
  </xdr:twoCellAnchor>
  <xdr:twoCellAnchor editAs="oneCell">
    <xdr:from>
      <xdr:col>1</xdr:col>
      <xdr:colOff>136979</xdr:colOff>
      <xdr:row>12</xdr:row>
      <xdr:rowOff>214991</xdr:rowOff>
    </xdr:from>
    <xdr:to>
      <xdr:col>4</xdr:col>
      <xdr:colOff>3307444</xdr:colOff>
      <xdr:row>12</xdr:row>
      <xdr:rowOff>767914</xdr:rowOff>
    </xdr:to>
    <xdr:pic>
      <xdr:nvPicPr>
        <xdr:cNvPr id="3" name="Immagine 2">
          <a:extLst>
            <a:ext uri="{FF2B5EF4-FFF2-40B4-BE49-F238E27FC236}">
              <a16:creationId xmlns:a16="http://schemas.microsoft.com/office/drawing/2014/main" id="{78C18A14-18F6-4DA3-BA87-301CE87DA74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329" y="8400141"/>
          <a:ext cx="13495565" cy="552923"/>
        </a:xfrm>
        <a:prstGeom prst="rect">
          <a:avLst/>
        </a:prstGeom>
        <a:noFill/>
        <a:ln>
          <a:solidFill>
            <a:schemeClr val="accent1">
              <a:lumMod val="75000"/>
            </a:schemeClr>
          </a:solid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renanicola.com/" TargetMode="External"/><Relationship Id="rId2" Type="http://schemas.openxmlformats.org/officeDocument/2006/relationships/hyperlink" Target="http://www.arenanicola.com/" TargetMode="External"/><Relationship Id="rId1" Type="http://schemas.openxmlformats.org/officeDocument/2006/relationships/hyperlink" Target="http://www.arenanicola.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9F817-B668-4332-9F4D-FF8E0226FAF1}">
  <dimension ref="B1:D12"/>
  <sheetViews>
    <sheetView showGridLines="0" showRowColHeaders="0" tabSelected="1" zoomScaleNormal="100" zoomScaleSheetLayoutView="90" workbookViewId="0">
      <pane xSplit="2" ySplit="2" topLeftCell="C3" activePane="bottomRight" state="frozen"/>
      <selection pane="topRight" activeCell="C1" sqref="C1"/>
      <selection pane="bottomLeft" activeCell="A4" sqref="A4"/>
      <selection pane="bottomRight" activeCell="B1" sqref="B1"/>
    </sheetView>
  </sheetViews>
  <sheetFormatPr defaultColWidth="8.7109375" defaultRowHeight="15"/>
  <cols>
    <col min="1" max="1" width="5.5703125" style="150" customWidth="1"/>
    <col min="2" max="2" width="107" style="150" customWidth="1"/>
    <col min="3" max="3" width="2.7109375" style="150" customWidth="1"/>
    <col min="4" max="16384" width="8.7109375" style="150"/>
  </cols>
  <sheetData>
    <row r="1" spans="2:4" ht="23.45" customHeight="1">
      <c r="B1" s="185" t="s">
        <v>58</v>
      </c>
      <c r="C1" s="391"/>
      <c r="D1" s="391"/>
    </row>
    <row r="2" spans="2:4">
      <c r="B2" s="392" t="s">
        <v>149</v>
      </c>
    </row>
    <row r="3" spans="2:4" ht="348.95" customHeight="1">
      <c r="B3" s="393" t="s">
        <v>3000</v>
      </c>
    </row>
    <row r="4" spans="2:4" ht="15.75">
      <c r="B4" s="394"/>
    </row>
    <row r="5" spans="2:4" ht="69.95" customHeight="1">
      <c r="B5" s="395" t="s">
        <v>151</v>
      </c>
    </row>
    <row r="6" spans="2:4" ht="87.6" customHeight="1">
      <c r="B6" s="395" t="s">
        <v>150</v>
      </c>
    </row>
    <row r="7" spans="2:4" ht="117" customHeight="1">
      <c r="B7" s="396" t="s">
        <v>152</v>
      </c>
    </row>
    <row r="8" spans="2:4" ht="405" customHeight="1">
      <c r="B8" s="396" t="s">
        <v>154</v>
      </c>
    </row>
    <row r="9" spans="2:4" ht="99" customHeight="1">
      <c r="B9" s="396" t="s">
        <v>153</v>
      </c>
    </row>
    <row r="10" spans="2:4" ht="15.75">
      <c r="B10" s="396" t="s">
        <v>2983</v>
      </c>
    </row>
    <row r="11" spans="2:4" ht="21.95" customHeight="1">
      <c r="B11" s="397">
        <f ca="1">NOW()</f>
        <v>46077.592698148146</v>
      </c>
    </row>
    <row r="12" spans="2:4" ht="15.75">
      <c r="B12" s="398" t="s">
        <v>2984</v>
      </c>
    </row>
  </sheetData>
  <sheetProtection algorithmName="SHA-512" hashValue="DHNld5/dWMIBW74LbEWi+1OWYejwAfdywXnU3IDUAEFGAdwzh7dWZucil0ixDE8/k8kn2PRHMnhI/WQcos1oRg==" saltValue="BrBC+ZnTihuNnbRF5Y1ojg=="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7391F-DD7D-46A5-AB80-245005B7AAF2}">
  <dimension ref="A1:AB147"/>
  <sheetViews>
    <sheetView showGridLines="0" showRowColHeaders="0" zoomScaleNormal="100" workbookViewId="0">
      <pane ySplit="1" topLeftCell="A2" activePane="bottomLeft" state="frozen"/>
      <selection pane="bottomLeft" activeCell="K14" sqref="K14:M14"/>
    </sheetView>
  </sheetViews>
  <sheetFormatPr defaultColWidth="8.7109375" defaultRowHeight="15"/>
  <cols>
    <col min="1" max="1" width="3.5703125" style="1" customWidth="1"/>
    <col min="2" max="2" width="2.5703125" style="1" customWidth="1"/>
    <col min="3" max="3" width="18.140625" style="1" customWidth="1"/>
    <col min="4" max="4" width="5.42578125" style="1" bestFit="1" customWidth="1"/>
    <col min="5" max="5" width="5" style="1" customWidth="1"/>
    <col min="6" max="6" width="30.7109375" style="1" customWidth="1"/>
    <col min="7" max="7" width="19.5703125" style="1" customWidth="1"/>
    <col min="8" max="8" width="1.5703125" style="1" customWidth="1"/>
    <col min="9" max="9" width="15.5703125" style="1" customWidth="1"/>
    <col min="10" max="10" width="1.5703125" style="1" customWidth="1"/>
    <col min="11" max="11" width="15.5703125" style="1" customWidth="1"/>
    <col min="12" max="12" width="1.5703125" style="1" customWidth="1"/>
    <col min="13" max="13" width="20.42578125" style="1" customWidth="1"/>
    <col min="14" max="14" width="4.5703125" style="11" customWidth="1"/>
    <col min="15" max="15" width="5.85546875" style="11" bestFit="1" customWidth="1"/>
    <col min="16" max="16" width="18.5703125" style="1" bestFit="1" customWidth="1"/>
    <col min="17" max="18" width="14.5703125" style="1" customWidth="1"/>
    <col min="19" max="19" width="15.5703125" style="1" customWidth="1"/>
    <col min="20" max="20" width="4.5703125" style="1" customWidth="1"/>
    <col min="21" max="21" width="5.85546875" style="1" bestFit="1" customWidth="1"/>
    <col min="22" max="23" width="14.5703125" style="1" customWidth="1"/>
    <col min="24" max="24" width="16.42578125" style="1" customWidth="1"/>
    <col min="25" max="25" width="13.28515625" style="1" customWidth="1"/>
    <col min="26" max="26" width="11.7109375" style="1" customWidth="1"/>
    <col min="27" max="27" width="49.140625" style="1" customWidth="1"/>
    <col min="28" max="28" width="3.140625" style="1" customWidth="1"/>
    <col min="29" max="29" width="2.140625" style="1" customWidth="1"/>
    <col min="30" max="30" width="8.7109375" style="1"/>
    <col min="31" max="31" width="14.28515625" style="1" customWidth="1"/>
    <col min="32" max="32" width="8.7109375" style="1" customWidth="1"/>
    <col min="33" max="16384" width="8.7109375" style="1"/>
  </cols>
  <sheetData>
    <row r="1" spans="1:28" ht="23.45" customHeight="1">
      <c r="C1" s="185" t="s">
        <v>58</v>
      </c>
      <c r="X1" s="190" t="s">
        <v>136</v>
      </c>
      <c r="Y1" s="191" t="s">
        <v>135</v>
      </c>
      <c r="AA1" s="189" t="s">
        <v>134</v>
      </c>
    </row>
    <row r="3" spans="1:28" ht="6.6" customHeight="1" thickBot="1"/>
    <row r="4" spans="1:28" ht="21">
      <c r="A4" s="149" t="s">
        <v>96</v>
      </c>
      <c r="B4" s="44"/>
      <c r="C4" s="45" t="s">
        <v>15</v>
      </c>
      <c r="D4" s="46"/>
      <c r="E4" s="46"/>
      <c r="F4" s="46"/>
      <c r="G4" s="47">
        <v>201000</v>
      </c>
      <c r="H4" s="46"/>
      <c r="I4" s="46"/>
      <c r="J4" s="46"/>
      <c r="K4" s="46"/>
      <c r="L4" s="46"/>
      <c r="M4" s="48"/>
      <c r="P4" s="373" t="s">
        <v>111</v>
      </c>
      <c r="Q4" s="374"/>
      <c r="R4" s="374"/>
      <c r="S4" s="374"/>
      <c r="T4" s="374"/>
      <c r="U4" s="374"/>
      <c r="V4" s="374"/>
      <c r="W4" s="374"/>
      <c r="X4" s="374"/>
      <c r="Y4" s="374"/>
      <c r="Z4" s="374"/>
      <c r="AA4" s="374"/>
      <c r="AB4" s="375"/>
    </row>
    <row r="5" spans="1:28" ht="18.75">
      <c r="B5" s="49"/>
      <c r="C5" s="5" t="s">
        <v>0</v>
      </c>
      <c r="D5" s="5"/>
      <c r="E5" s="5"/>
      <c r="F5" s="5"/>
      <c r="G5" s="5"/>
      <c r="H5" s="5"/>
      <c r="I5" s="6" t="s">
        <v>4</v>
      </c>
      <c r="J5" s="43"/>
      <c r="K5" s="43" t="s">
        <v>1</v>
      </c>
      <c r="L5" s="43"/>
      <c r="M5" s="50"/>
      <c r="P5" s="376" t="s">
        <v>141</v>
      </c>
      <c r="Q5" s="76"/>
      <c r="R5" s="76"/>
      <c r="S5" s="76"/>
      <c r="T5" s="76"/>
      <c r="U5" s="76"/>
      <c r="V5" s="76"/>
      <c r="W5" s="76"/>
      <c r="X5" s="76"/>
      <c r="Y5" s="76"/>
      <c r="Z5" s="76"/>
      <c r="AA5" s="76"/>
      <c r="AB5" s="377"/>
    </row>
    <row r="6" spans="1:28" ht="18.75">
      <c r="B6" s="118" t="s">
        <v>26</v>
      </c>
      <c r="C6" s="36" t="s">
        <v>25</v>
      </c>
      <c r="D6" s="17"/>
      <c r="E6" s="17"/>
      <c r="F6" s="17"/>
      <c r="G6" s="17"/>
      <c r="H6" s="17"/>
      <c r="I6" s="22">
        <f t="shared" ref="I6:I12" si="0">SUM(K6*$G$4)</f>
        <v>4020</v>
      </c>
      <c r="J6" s="42"/>
      <c r="K6" s="167">
        <v>0.02</v>
      </c>
      <c r="L6" s="42"/>
      <c r="M6" s="52" t="s">
        <v>2</v>
      </c>
      <c r="P6" s="449" t="s">
        <v>142</v>
      </c>
      <c r="Q6" s="450"/>
      <c r="R6" s="450"/>
      <c r="S6" s="450"/>
      <c r="T6" s="450"/>
      <c r="U6" s="450"/>
      <c r="V6" s="450"/>
      <c r="W6" s="450"/>
      <c r="X6" s="450"/>
      <c r="Y6" s="450"/>
      <c r="Z6" s="450"/>
      <c r="AA6" s="450"/>
      <c r="AB6" s="451"/>
    </row>
    <row r="7" spans="1:28" ht="18.75">
      <c r="B7" s="118" t="s">
        <v>28</v>
      </c>
      <c r="C7" s="36" t="s">
        <v>27</v>
      </c>
      <c r="D7" s="17"/>
      <c r="E7" s="17"/>
      <c r="F7" s="17"/>
      <c r="G7" s="17"/>
      <c r="H7" s="17"/>
      <c r="I7" s="22">
        <f t="shared" si="0"/>
        <v>10050</v>
      </c>
      <c r="J7" s="42"/>
      <c r="K7" s="167">
        <v>0.05</v>
      </c>
      <c r="L7" s="42"/>
      <c r="M7" s="52" t="s">
        <v>2</v>
      </c>
      <c r="P7" s="449"/>
      <c r="Q7" s="450"/>
      <c r="R7" s="450"/>
      <c r="S7" s="450"/>
      <c r="T7" s="450"/>
      <c r="U7" s="450"/>
      <c r="V7" s="450"/>
      <c r="W7" s="450"/>
      <c r="X7" s="450"/>
      <c r="Y7" s="450"/>
      <c r="Z7" s="450"/>
      <c r="AA7" s="450"/>
      <c r="AB7" s="451"/>
    </row>
    <row r="8" spans="1:28" ht="18.600000000000001" customHeight="1">
      <c r="B8" s="51" t="s">
        <v>30</v>
      </c>
      <c r="C8" s="36" t="s">
        <v>29</v>
      </c>
      <c r="D8" s="17"/>
      <c r="E8" s="17"/>
      <c r="F8" s="17"/>
      <c r="G8" s="17"/>
      <c r="H8" s="17"/>
      <c r="I8" s="22">
        <f t="shared" si="0"/>
        <v>170850</v>
      </c>
      <c r="J8" s="42"/>
      <c r="K8" s="167">
        <v>0.85</v>
      </c>
      <c r="L8" s="42"/>
      <c r="M8" s="52" t="s">
        <v>3</v>
      </c>
      <c r="P8" s="449"/>
      <c r="Q8" s="450"/>
      <c r="R8" s="450"/>
      <c r="S8" s="450"/>
      <c r="T8" s="450"/>
      <c r="U8" s="450"/>
      <c r="V8" s="450"/>
      <c r="W8" s="450"/>
      <c r="X8" s="450"/>
      <c r="Y8" s="450"/>
      <c r="Z8" s="450"/>
      <c r="AA8" s="450"/>
      <c r="AB8" s="451"/>
    </row>
    <row r="9" spans="1:28" ht="18.75">
      <c r="B9" s="118" t="s">
        <v>32</v>
      </c>
      <c r="C9" s="36" t="s">
        <v>31</v>
      </c>
      <c r="D9" s="17"/>
      <c r="E9" s="17"/>
      <c r="F9" s="17"/>
      <c r="G9" s="17"/>
      <c r="H9" s="17"/>
      <c r="I9" s="22">
        <f t="shared" si="0"/>
        <v>2010</v>
      </c>
      <c r="J9" s="42"/>
      <c r="K9" s="167">
        <v>0.01</v>
      </c>
      <c r="L9" s="42"/>
      <c r="M9" s="52" t="s">
        <v>2</v>
      </c>
      <c r="P9" s="449"/>
      <c r="Q9" s="450"/>
      <c r="R9" s="450"/>
      <c r="S9" s="450"/>
      <c r="T9" s="450"/>
      <c r="U9" s="450"/>
      <c r="V9" s="450"/>
      <c r="W9" s="450"/>
      <c r="X9" s="450"/>
      <c r="Y9" s="450"/>
      <c r="Z9" s="450"/>
      <c r="AA9" s="450"/>
      <c r="AB9" s="451"/>
    </row>
    <row r="10" spans="1:28" ht="18.75">
      <c r="B10" s="118" t="s">
        <v>34</v>
      </c>
      <c r="C10" s="36" t="s">
        <v>33</v>
      </c>
      <c r="D10" s="17"/>
      <c r="E10" s="17"/>
      <c r="F10" s="17"/>
      <c r="G10" s="17"/>
      <c r="H10" s="17"/>
      <c r="I10" s="22">
        <f t="shared" si="0"/>
        <v>2010</v>
      </c>
      <c r="J10" s="42"/>
      <c r="K10" s="167">
        <v>0.01</v>
      </c>
      <c r="L10" s="42"/>
      <c r="M10" s="52" t="s">
        <v>2</v>
      </c>
      <c r="P10" s="449"/>
      <c r="Q10" s="450"/>
      <c r="R10" s="450"/>
      <c r="S10" s="450"/>
      <c r="T10" s="450"/>
      <c r="U10" s="450"/>
      <c r="V10" s="450"/>
      <c r="W10" s="450"/>
      <c r="X10" s="450"/>
      <c r="Y10" s="450"/>
      <c r="Z10" s="450"/>
      <c r="AA10" s="450"/>
      <c r="AB10" s="451"/>
    </row>
    <row r="11" spans="1:28" ht="18.75">
      <c r="B11" s="118" t="s">
        <v>36</v>
      </c>
      <c r="C11" s="36" t="s">
        <v>35</v>
      </c>
      <c r="D11" s="17"/>
      <c r="E11" s="17"/>
      <c r="F11" s="17"/>
      <c r="G11" s="17"/>
      <c r="H11" s="17"/>
      <c r="I11" s="22">
        <f t="shared" si="0"/>
        <v>2010</v>
      </c>
      <c r="J11" s="42"/>
      <c r="K11" s="167">
        <v>0.01</v>
      </c>
      <c r="L11" s="42"/>
      <c r="M11" s="52" t="s">
        <v>2</v>
      </c>
      <c r="P11" s="449"/>
      <c r="Q11" s="450"/>
      <c r="R11" s="450"/>
      <c r="S11" s="450"/>
      <c r="T11" s="450"/>
      <c r="U11" s="450"/>
      <c r="V11" s="450"/>
      <c r="W11" s="450"/>
      <c r="X11" s="450"/>
      <c r="Y11" s="450"/>
      <c r="Z11" s="450"/>
      <c r="AA11" s="450"/>
      <c r="AB11" s="451"/>
    </row>
    <row r="12" spans="1:28" ht="19.5" thickBot="1">
      <c r="B12" s="119" t="s">
        <v>38</v>
      </c>
      <c r="C12" s="53" t="s">
        <v>37</v>
      </c>
      <c r="D12" s="54"/>
      <c r="E12" s="54"/>
      <c r="F12" s="54"/>
      <c r="G12" s="54"/>
      <c r="H12" s="54"/>
      <c r="I12" s="55">
        <f t="shared" si="0"/>
        <v>10050</v>
      </c>
      <c r="J12" s="56"/>
      <c r="K12" s="168">
        <v>0.05</v>
      </c>
      <c r="L12" s="56"/>
      <c r="M12" s="57" t="s">
        <v>2</v>
      </c>
      <c r="P12" s="452"/>
      <c r="Q12" s="453"/>
      <c r="R12" s="453"/>
      <c r="S12" s="453"/>
      <c r="T12" s="453"/>
      <c r="U12" s="453"/>
      <c r="V12" s="453"/>
      <c r="W12" s="453"/>
      <c r="X12" s="453"/>
      <c r="Y12" s="453"/>
      <c r="Z12" s="453"/>
      <c r="AA12" s="453"/>
      <c r="AB12" s="454"/>
    </row>
    <row r="13" spans="1:28" ht="15" customHeight="1" thickBot="1"/>
    <row r="14" spans="1:28" ht="21.75" thickBot="1">
      <c r="A14" s="149" t="s">
        <v>73</v>
      </c>
      <c r="B14" s="158"/>
      <c r="C14" s="159" t="s">
        <v>101</v>
      </c>
      <c r="D14" s="160"/>
      <c r="E14" s="160"/>
      <c r="F14" s="160"/>
      <c r="G14" s="160"/>
      <c r="H14" s="160"/>
      <c r="I14" s="161" t="s">
        <v>100</v>
      </c>
      <c r="J14" s="161"/>
      <c r="K14" s="461"/>
      <c r="L14" s="462"/>
      <c r="M14" s="463"/>
    </row>
    <row r="15" spans="1:28">
      <c r="B15" s="62"/>
      <c r="C15" s="30" t="s">
        <v>2978</v>
      </c>
      <c r="D15" s="455"/>
      <c r="E15" s="456"/>
      <c r="F15" s="456"/>
      <c r="G15" s="456"/>
      <c r="H15" s="456"/>
      <c r="I15" s="456"/>
      <c r="J15" s="456"/>
      <c r="K15" s="456"/>
      <c r="L15" s="456"/>
      <c r="M15" s="457"/>
    </row>
    <row r="16" spans="1:28" ht="18.75">
      <c r="B16" s="62"/>
      <c r="C16" s="162" t="s">
        <v>2979</v>
      </c>
      <c r="D16" s="475" t="s">
        <v>2985</v>
      </c>
      <c r="E16" s="476"/>
      <c r="F16" s="476"/>
      <c r="G16" s="366" t="s">
        <v>133</v>
      </c>
      <c r="H16" s="5"/>
      <c r="I16" s="5" t="e">
        <f>CONCATENATE(' '!AH33)</f>
        <v>#N/A</v>
      </c>
      <c r="J16" s="5"/>
      <c r="K16" s="365" t="s">
        <v>2965</v>
      </c>
      <c r="L16" s="5"/>
      <c r="M16" s="50" t="e">
        <f>CONCATENATE(' '!AJ33)</f>
        <v>#N/A</v>
      </c>
    </row>
    <row r="17" spans="1:15" ht="15.75" thickBot="1">
      <c r="B17" s="64"/>
      <c r="C17" s="94" t="s">
        <v>2980</v>
      </c>
      <c r="D17" s="480" t="e">
        <f>CONCATENATE(' '!AI33)</f>
        <v>#N/A</v>
      </c>
      <c r="E17" s="481"/>
      <c r="F17" s="481"/>
      <c r="G17" s="481"/>
      <c r="H17" s="481"/>
      <c r="I17" s="481"/>
      <c r="J17" s="481"/>
      <c r="K17" s="481"/>
      <c r="L17" s="481"/>
      <c r="M17" s="482"/>
    </row>
    <row r="18" spans="1:15" s="150" customFormat="1" ht="30" customHeight="1">
      <c r="A18" s="1"/>
      <c r="B18" s="358"/>
      <c r="C18" s="151" t="s">
        <v>2999</v>
      </c>
      <c r="M18" s="359"/>
      <c r="N18" s="152"/>
      <c r="O18" s="152"/>
    </row>
    <row r="19" spans="1:15" ht="18.75">
      <c r="B19" s="26"/>
      <c r="C19" s="9" t="s">
        <v>55</v>
      </c>
      <c r="D19" s="9" t="s">
        <v>48</v>
      </c>
      <c r="E19" s="9" t="s">
        <v>48</v>
      </c>
      <c r="F19" s="2"/>
      <c r="G19" s="9" t="s">
        <v>50</v>
      </c>
      <c r="H19" s="2"/>
      <c r="I19" s="9" t="s">
        <v>51</v>
      </c>
      <c r="J19" s="2"/>
      <c r="K19" s="2"/>
      <c r="L19" s="2"/>
      <c r="M19" s="3"/>
    </row>
    <row r="20" spans="1:15" ht="18.75">
      <c r="B20" s="74"/>
      <c r="C20" s="188" t="s">
        <v>2971</v>
      </c>
      <c r="D20" s="186">
        <v>3</v>
      </c>
      <c r="E20" s="186" t="s">
        <v>124</v>
      </c>
      <c r="F20" s="30"/>
      <c r="G20" s="30"/>
      <c r="H20" s="30"/>
      <c r="I20" s="30"/>
      <c r="J20" s="30"/>
      <c r="K20" s="30"/>
      <c r="L20" s="30"/>
      <c r="M20" s="12"/>
    </row>
    <row r="21" spans="1:15" ht="18.75">
      <c r="B21" s="74"/>
      <c r="C21" s="188" t="s">
        <v>2972</v>
      </c>
      <c r="D21" s="129" t="s">
        <v>125</v>
      </c>
      <c r="E21" s="186" t="s">
        <v>126</v>
      </c>
      <c r="F21" s="30"/>
      <c r="G21" s="186" t="s">
        <v>127</v>
      </c>
      <c r="H21" s="30"/>
      <c r="I21" s="30"/>
      <c r="J21" s="30"/>
      <c r="K21" s="30"/>
      <c r="L21" s="30"/>
      <c r="M21" s="12"/>
    </row>
    <row r="22" spans="1:15" ht="14.45" customHeight="1">
      <c r="B22" s="74"/>
      <c r="C22" s="188" t="s">
        <v>2973</v>
      </c>
      <c r="D22" s="187"/>
      <c r="E22" s="10"/>
      <c r="F22" s="30"/>
      <c r="G22" s="363"/>
      <c r="H22" s="30"/>
      <c r="I22" s="30"/>
      <c r="J22" s="30"/>
      <c r="K22" s="30"/>
      <c r="L22" s="30"/>
      <c r="M22" s="12"/>
    </row>
    <row r="23" spans="1:15" ht="18.75">
      <c r="B23" s="75"/>
      <c r="C23" s="19" t="s">
        <v>2974</v>
      </c>
      <c r="D23" s="477" t="e">
        <f>CONCATENATE("POC Per la Scuola 2014-2020 (FESR) Avviso 88643 - Codice Progetto ",D16," - CUP ",D17)</f>
        <v>#N/A</v>
      </c>
      <c r="E23" s="478"/>
      <c r="F23" s="478"/>
      <c r="G23" s="478"/>
      <c r="H23" s="478"/>
      <c r="I23" s="478"/>
      <c r="J23" s="478"/>
      <c r="K23" s="478"/>
      <c r="L23" s="478"/>
      <c r="M23" s="479"/>
    </row>
    <row r="24" spans="1:15">
      <c r="B24" s="181"/>
      <c r="N24" s="182"/>
    </row>
    <row r="25" spans="1:15" ht="18.75">
      <c r="B25" s="26"/>
      <c r="C25" s="9" t="s">
        <v>56</v>
      </c>
      <c r="D25" s="9" t="s">
        <v>49</v>
      </c>
      <c r="E25" s="9" t="s">
        <v>49</v>
      </c>
      <c r="F25" s="2"/>
      <c r="G25" s="2"/>
      <c r="H25" s="2"/>
      <c r="I25" s="2"/>
      <c r="J25" s="2"/>
      <c r="K25" s="2"/>
      <c r="L25" s="2"/>
      <c r="M25" s="3"/>
    </row>
    <row r="26" spans="1:15">
      <c r="B26" s="10"/>
      <c r="C26" s="188" t="s">
        <v>2975</v>
      </c>
      <c r="D26" s="186" t="s">
        <v>128</v>
      </c>
      <c r="E26" s="76" t="s">
        <v>129</v>
      </c>
      <c r="M26" s="12"/>
    </row>
    <row r="27" spans="1:15">
      <c r="B27" s="10"/>
      <c r="C27" s="188" t="s">
        <v>2976</v>
      </c>
      <c r="D27" s="129" t="s">
        <v>130</v>
      </c>
      <c r="E27" s="186" t="s">
        <v>131</v>
      </c>
      <c r="M27" s="12"/>
    </row>
    <row r="28" spans="1:15" ht="14.45" customHeight="1">
      <c r="B28" s="10"/>
      <c r="C28" s="188" t="s">
        <v>2972</v>
      </c>
      <c r="D28" s="187"/>
      <c r="E28" s="364"/>
      <c r="M28" s="12"/>
    </row>
    <row r="29" spans="1:15" ht="28.5" customHeight="1">
      <c r="B29" s="4"/>
      <c r="C29" s="19" t="s">
        <v>2977</v>
      </c>
      <c r="D29" s="433" t="e">
        <f>CONCATENATE("Realizzazione di laboratori innovativi e avanzati per lo sviluppo di specifiche competenze tecniche e professionali connesse con i relativi indirizzi di studio - Avviso 88643/2025 - Codice progetto  ",D16," - CUP ",D17)</f>
        <v>#N/A</v>
      </c>
      <c r="E29" s="434"/>
      <c r="F29" s="434"/>
      <c r="G29" s="434"/>
      <c r="H29" s="434"/>
      <c r="I29" s="434"/>
      <c r="J29" s="434"/>
      <c r="K29" s="434"/>
      <c r="L29" s="434"/>
      <c r="M29" s="435"/>
    </row>
    <row r="30" spans="1:15">
      <c r="B30" s="181"/>
      <c r="N30" s="182"/>
    </row>
    <row r="31" spans="1:15">
      <c r="B31" s="16"/>
      <c r="C31" s="24" t="s">
        <v>46</v>
      </c>
      <c r="D31" s="147" t="s">
        <v>110</v>
      </c>
      <c r="E31" s="73"/>
      <c r="F31" s="148" t="s">
        <v>66</v>
      </c>
      <c r="G31" s="73"/>
      <c r="H31" s="17"/>
      <c r="I31" s="24" t="s">
        <v>47</v>
      </c>
      <c r="J31" s="17"/>
      <c r="K31" s="17"/>
      <c r="L31" s="17"/>
      <c r="M31" s="18"/>
    </row>
    <row r="32" spans="1:15">
      <c r="B32" s="181"/>
      <c r="M32" s="184"/>
    </row>
    <row r="33" spans="1:28" ht="18.75">
      <c r="B33" s="16"/>
      <c r="C33" s="24" t="s">
        <v>57</v>
      </c>
      <c r="D33" s="147" t="s">
        <v>110</v>
      </c>
      <c r="E33" s="73"/>
      <c r="F33" s="148" t="s">
        <v>66</v>
      </c>
      <c r="G33" s="73"/>
      <c r="H33" s="17"/>
      <c r="I33" s="148" t="s">
        <v>18</v>
      </c>
      <c r="J33" s="148"/>
      <c r="K33" s="432" t="e">
        <f>CONCATENATE(' '!AK33)+1-1</f>
        <v>#N/A</v>
      </c>
      <c r="L33" s="432"/>
      <c r="M33" s="432"/>
    </row>
    <row r="34" spans="1:28" s="150" customFormat="1" ht="30" customHeight="1">
      <c r="A34" s="149" t="s">
        <v>74</v>
      </c>
      <c r="C34" s="151" t="s">
        <v>52</v>
      </c>
      <c r="G34" s="151" t="s">
        <v>91</v>
      </c>
      <c r="N34" s="152"/>
      <c r="O34" s="152"/>
      <c r="P34" s="372" t="s">
        <v>113</v>
      </c>
      <c r="Q34" s="151"/>
      <c r="R34" s="151"/>
      <c r="S34" s="151"/>
      <c r="T34" s="151"/>
      <c r="U34" s="151"/>
      <c r="V34" s="151"/>
      <c r="W34" s="151"/>
      <c r="X34" s="151"/>
      <c r="Y34" s="151"/>
      <c r="Z34" s="151"/>
      <c r="AA34" s="151"/>
      <c r="AB34" s="151"/>
    </row>
    <row r="35" spans="1:28" ht="18.600000000000001" customHeight="1">
      <c r="B35" s="117" t="s">
        <v>26</v>
      </c>
      <c r="C35" s="8" t="s">
        <v>25</v>
      </c>
      <c r="D35" s="9"/>
      <c r="E35" s="2"/>
      <c r="F35" s="2"/>
      <c r="G35" s="172" t="s">
        <v>119</v>
      </c>
      <c r="H35" s="78"/>
      <c r="I35" s="173" t="s">
        <v>120</v>
      </c>
      <c r="J35" s="360"/>
      <c r="K35" s="172" t="s">
        <v>102</v>
      </c>
      <c r="L35" s="174"/>
      <c r="M35" s="173" t="s">
        <v>121</v>
      </c>
      <c r="O35" s="442" t="s">
        <v>2998</v>
      </c>
      <c r="P35" s="443"/>
      <c r="Q35" s="443"/>
      <c r="R35" s="443"/>
      <c r="S35" s="443"/>
      <c r="T35" s="443"/>
      <c r="U35" s="443"/>
      <c r="V35" s="443"/>
      <c r="W35" s="443"/>
      <c r="X35" s="443"/>
      <c r="Y35" s="443"/>
      <c r="Z35" s="443"/>
      <c r="AA35" s="443"/>
      <c r="AB35" s="444"/>
    </row>
    <row r="36" spans="1:28" ht="14.45" customHeight="1">
      <c r="B36" s="10"/>
      <c r="C36" s="13" t="s">
        <v>40</v>
      </c>
      <c r="D36" s="14" t="s">
        <v>42</v>
      </c>
      <c r="E36" s="79">
        <v>0</v>
      </c>
      <c r="F36" s="29" t="s">
        <v>41</v>
      </c>
      <c r="G36" s="27"/>
      <c r="I36" s="28">
        <f>SUM(E36*G36)</f>
        <v>0</v>
      </c>
      <c r="J36" s="166"/>
      <c r="K36" s="166">
        <f>IF(G36=G42,K42,IF(G36=G43,K43,IF(G36=G44,K44,IF(G36=G45,K45,IF(G36=G46,K46,IF(G36=G47,K47,0))))))</f>
        <v>0</v>
      </c>
      <c r="M36" s="28">
        <f>SUM(E36*K36)</f>
        <v>0</v>
      </c>
      <c r="O36" s="458"/>
      <c r="P36" s="459"/>
      <c r="Q36" s="459"/>
      <c r="R36" s="459"/>
      <c r="S36" s="459"/>
      <c r="T36" s="459"/>
      <c r="U36" s="459"/>
      <c r="V36" s="459"/>
      <c r="W36" s="459"/>
      <c r="X36" s="459"/>
      <c r="Y36" s="459"/>
      <c r="Z36" s="459"/>
      <c r="AA36" s="459"/>
      <c r="AB36" s="460"/>
    </row>
    <row r="37" spans="1:28" ht="14.45" customHeight="1">
      <c r="B37" s="10"/>
      <c r="C37" s="21" t="s">
        <v>2981</v>
      </c>
      <c r="D37" s="22"/>
      <c r="E37" s="17"/>
      <c r="F37" s="148" t="s">
        <v>17</v>
      </c>
      <c r="G37" s="436"/>
      <c r="H37" s="437"/>
      <c r="I37" s="437"/>
      <c r="J37" s="437"/>
      <c r="K37" s="438"/>
      <c r="L37" s="30"/>
      <c r="M37" s="27">
        <v>0</v>
      </c>
      <c r="O37" s="458"/>
      <c r="P37" s="459"/>
      <c r="Q37" s="459"/>
      <c r="R37" s="459"/>
      <c r="S37" s="459"/>
      <c r="T37" s="459"/>
      <c r="U37" s="459"/>
      <c r="V37" s="459"/>
      <c r="W37" s="459"/>
      <c r="X37" s="459"/>
      <c r="Y37" s="459"/>
      <c r="Z37" s="459"/>
      <c r="AA37" s="459"/>
      <c r="AB37" s="460"/>
    </row>
    <row r="38" spans="1:28" ht="14.45" customHeight="1">
      <c r="B38" s="10"/>
      <c r="C38" s="21" t="s">
        <v>11</v>
      </c>
      <c r="D38" s="17"/>
      <c r="E38" s="17"/>
      <c r="F38" s="148" t="s">
        <v>17</v>
      </c>
      <c r="G38" s="436"/>
      <c r="H38" s="437"/>
      <c r="I38" s="437"/>
      <c r="J38" s="437"/>
      <c r="K38" s="438"/>
      <c r="L38" s="113"/>
      <c r="M38" s="25">
        <v>0</v>
      </c>
      <c r="O38" s="458"/>
      <c r="P38" s="459"/>
      <c r="Q38" s="459"/>
      <c r="R38" s="459"/>
      <c r="S38" s="459"/>
      <c r="T38" s="459"/>
      <c r="U38" s="459"/>
      <c r="V38" s="459"/>
      <c r="W38" s="459"/>
      <c r="X38" s="459"/>
      <c r="Y38" s="459"/>
      <c r="Z38" s="459"/>
      <c r="AA38" s="459"/>
      <c r="AB38" s="460"/>
    </row>
    <row r="39" spans="1:28" ht="30" customHeight="1">
      <c r="B39" s="4"/>
      <c r="C39" s="5"/>
      <c r="D39" s="5"/>
      <c r="E39" s="5"/>
      <c r="F39" s="5"/>
      <c r="G39" s="33" t="e">
        <f>IF(I39&gt;K6,"Hai previsto più del 5%"," ")</f>
        <v>#N/A</v>
      </c>
      <c r="H39" s="19"/>
      <c r="I39" s="34" t="e">
        <f>SUM(M39/$K$33)</f>
        <v>#N/A</v>
      </c>
      <c r="J39" s="163"/>
      <c r="K39" s="39" t="s">
        <v>103</v>
      </c>
      <c r="L39" s="163"/>
      <c r="M39" s="31">
        <f>SUM(M36:M38)</f>
        <v>0</v>
      </c>
      <c r="O39" s="445"/>
      <c r="P39" s="446"/>
      <c r="Q39" s="446"/>
      <c r="R39" s="446"/>
      <c r="S39" s="446"/>
      <c r="T39" s="446"/>
      <c r="U39" s="446"/>
      <c r="V39" s="446"/>
      <c r="W39" s="446"/>
      <c r="X39" s="446"/>
      <c r="Y39" s="446"/>
      <c r="Z39" s="446"/>
      <c r="AA39" s="446"/>
      <c r="AB39" s="447"/>
    </row>
    <row r="40" spans="1:28">
      <c r="A40" s="180"/>
      <c r="N40" s="182"/>
    </row>
    <row r="41" spans="1:28" ht="18.600000000000001" customHeight="1">
      <c r="B41" s="117" t="s">
        <v>28</v>
      </c>
      <c r="C41" s="8" t="s">
        <v>27</v>
      </c>
      <c r="D41" s="2"/>
      <c r="E41" s="2"/>
      <c r="F41" s="2"/>
      <c r="G41" s="175"/>
      <c r="H41" s="78"/>
      <c r="I41" s="176" t="s">
        <v>122</v>
      </c>
      <c r="J41" s="357"/>
      <c r="K41" s="172" t="s">
        <v>102</v>
      </c>
      <c r="L41" s="174"/>
      <c r="M41" s="173" t="s">
        <v>121</v>
      </c>
      <c r="O41" s="442" t="s">
        <v>2997</v>
      </c>
      <c r="P41" s="443"/>
      <c r="Q41" s="443"/>
      <c r="R41" s="443"/>
      <c r="S41" s="443"/>
      <c r="T41" s="443"/>
      <c r="U41" s="443"/>
      <c r="V41" s="443"/>
      <c r="W41" s="443"/>
      <c r="X41" s="443"/>
      <c r="Y41" s="443"/>
      <c r="Z41" s="443"/>
      <c r="AA41" s="443"/>
      <c r="AB41" s="444"/>
    </row>
    <row r="42" spans="1:28" ht="14.45" customHeight="1">
      <c r="B42" s="10"/>
      <c r="C42" s="15" t="s">
        <v>19</v>
      </c>
      <c r="D42" s="14" t="s">
        <v>42</v>
      </c>
      <c r="E42" s="79">
        <v>0</v>
      </c>
      <c r="F42" s="29" t="s">
        <v>112</v>
      </c>
      <c r="G42" s="28">
        <v>25</v>
      </c>
      <c r="I42" s="28">
        <f t="shared" ref="I42:I47" si="1">SUM(E42*G42)</f>
        <v>0</v>
      </c>
      <c r="J42" s="165"/>
      <c r="K42" s="15">
        <v>38.18</v>
      </c>
      <c r="L42" s="20"/>
      <c r="M42" s="15">
        <f t="shared" ref="M42:M47" si="2">SUM(E42*K42)</f>
        <v>0</v>
      </c>
      <c r="O42" s="458"/>
      <c r="P42" s="459"/>
      <c r="Q42" s="459"/>
      <c r="R42" s="459"/>
      <c r="S42" s="459"/>
      <c r="T42" s="459"/>
      <c r="U42" s="459"/>
      <c r="V42" s="459"/>
      <c r="W42" s="459"/>
      <c r="X42" s="459"/>
      <c r="Y42" s="459"/>
      <c r="Z42" s="459"/>
      <c r="AA42" s="459"/>
      <c r="AB42" s="460"/>
    </row>
    <row r="43" spans="1:28" ht="14.45" customHeight="1">
      <c r="B43" s="10"/>
      <c r="C43" s="15" t="s">
        <v>20</v>
      </c>
      <c r="D43" s="14" t="s">
        <v>42</v>
      </c>
      <c r="E43" s="79">
        <v>0</v>
      </c>
      <c r="F43" s="29" t="s">
        <v>112</v>
      </c>
      <c r="G43" s="15">
        <v>19.25</v>
      </c>
      <c r="I43" s="15">
        <f t="shared" si="1"/>
        <v>0</v>
      </c>
      <c r="J43" s="165"/>
      <c r="K43" s="15">
        <v>25.55</v>
      </c>
      <c r="L43" s="165"/>
      <c r="M43" s="15">
        <f t="shared" si="2"/>
        <v>0</v>
      </c>
      <c r="O43" s="458"/>
      <c r="P43" s="459"/>
      <c r="Q43" s="459"/>
      <c r="R43" s="459"/>
      <c r="S43" s="459"/>
      <c r="T43" s="459"/>
      <c r="U43" s="459"/>
      <c r="V43" s="459"/>
      <c r="W43" s="459"/>
      <c r="X43" s="459"/>
      <c r="Y43" s="459"/>
      <c r="Z43" s="459"/>
      <c r="AA43" s="459"/>
      <c r="AB43" s="460"/>
    </row>
    <row r="44" spans="1:28" ht="14.45" customHeight="1">
      <c r="B44" s="10"/>
      <c r="C44" s="15" t="s">
        <v>16</v>
      </c>
      <c r="D44" s="14" t="s">
        <v>42</v>
      </c>
      <c r="E44" s="79">
        <v>0</v>
      </c>
      <c r="F44" s="29" t="s">
        <v>112</v>
      </c>
      <c r="G44" s="15">
        <v>20.350000000000001</v>
      </c>
      <c r="I44" s="15">
        <f t="shared" si="1"/>
        <v>0</v>
      </c>
      <c r="J44" s="165"/>
      <c r="K44" s="15">
        <v>27</v>
      </c>
      <c r="L44" s="165"/>
      <c r="M44" s="15">
        <f t="shared" si="2"/>
        <v>0</v>
      </c>
      <c r="O44" s="458"/>
      <c r="P44" s="459"/>
      <c r="Q44" s="459"/>
      <c r="R44" s="459"/>
      <c r="S44" s="459"/>
      <c r="T44" s="459"/>
      <c r="U44" s="459"/>
      <c r="V44" s="459"/>
      <c r="W44" s="459"/>
      <c r="X44" s="459"/>
      <c r="Y44" s="459"/>
      <c r="Z44" s="459"/>
      <c r="AA44" s="459"/>
      <c r="AB44" s="460"/>
    </row>
    <row r="45" spans="1:28" ht="14.45" customHeight="1">
      <c r="B45" s="10"/>
      <c r="C45" s="15" t="s">
        <v>21</v>
      </c>
      <c r="D45" s="14" t="s">
        <v>42</v>
      </c>
      <c r="E45" s="79">
        <v>0</v>
      </c>
      <c r="F45" s="29" t="s">
        <v>112</v>
      </c>
      <c r="G45" s="15">
        <v>15.95</v>
      </c>
      <c r="I45" s="15">
        <f t="shared" si="1"/>
        <v>0</v>
      </c>
      <c r="J45" s="165"/>
      <c r="K45" s="15">
        <v>21.17</v>
      </c>
      <c r="L45" s="165"/>
      <c r="M45" s="15">
        <f t="shared" si="2"/>
        <v>0</v>
      </c>
      <c r="O45" s="458"/>
      <c r="P45" s="459"/>
      <c r="Q45" s="459"/>
      <c r="R45" s="459"/>
      <c r="S45" s="459"/>
      <c r="T45" s="459"/>
      <c r="U45" s="459"/>
      <c r="V45" s="459"/>
      <c r="W45" s="459"/>
      <c r="X45" s="459"/>
      <c r="Y45" s="459"/>
      <c r="Z45" s="459"/>
      <c r="AA45" s="459"/>
      <c r="AB45" s="460"/>
    </row>
    <row r="46" spans="1:28" ht="14.45" customHeight="1">
      <c r="B46" s="10"/>
      <c r="C46" s="15" t="s">
        <v>22</v>
      </c>
      <c r="D46" s="14" t="s">
        <v>42</v>
      </c>
      <c r="E46" s="79">
        <v>0</v>
      </c>
      <c r="F46" s="29" t="s">
        <v>112</v>
      </c>
      <c r="G46" s="15">
        <v>15.95</v>
      </c>
      <c r="I46" s="15">
        <f t="shared" si="1"/>
        <v>0</v>
      </c>
      <c r="J46" s="165"/>
      <c r="K46" s="15">
        <v>21.17</v>
      </c>
      <c r="L46" s="165"/>
      <c r="M46" s="15">
        <f t="shared" si="2"/>
        <v>0</v>
      </c>
      <c r="O46" s="458"/>
      <c r="P46" s="459"/>
      <c r="Q46" s="459"/>
      <c r="R46" s="459"/>
      <c r="S46" s="459"/>
      <c r="T46" s="459"/>
      <c r="U46" s="459"/>
      <c r="V46" s="459"/>
      <c r="W46" s="459"/>
      <c r="X46" s="459"/>
      <c r="Y46" s="459"/>
      <c r="Z46" s="459"/>
      <c r="AA46" s="459"/>
      <c r="AB46" s="460"/>
    </row>
    <row r="47" spans="1:28" ht="14.45" customHeight="1">
      <c r="B47" s="10"/>
      <c r="C47" s="20" t="s">
        <v>23</v>
      </c>
      <c r="D47" s="14" t="s">
        <v>42</v>
      </c>
      <c r="E47" s="80">
        <v>0</v>
      </c>
      <c r="F47" s="29" t="s">
        <v>112</v>
      </c>
      <c r="G47" s="15">
        <v>13.75</v>
      </c>
      <c r="I47" s="15">
        <f t="shared" si="1"/>
        <v>0</v>
      </c>
      <c r="J47" s="165"/>
      <c r="K47" s="15">
        <v>18.25</v>
      </c>
      <c r="L47" s="165"/>
      <c r="M47" s="15">
        <f t="shared" si="2"/>
        <v>0</v>
      </c>
      <c r="O47" s="458"/>
      <c r="P47" s="459"/>
      <c r="Q47" s="459"/>
      <c r="R47" s="459"/>
      <c r="S47" s="459"/>
      <c r="T47" s="459"/>
      <c r="U47" s="459"/>
      <c r="V47" s="459"/>
      <c r="W47" s="459"/>
      <c r="X47" s="459"/>
      <c r="Y47" s="459"/>
      <c r="Z47" s="459"/>
      <c r="AA47" s="459"/>
      <c r="AB47" s="460"/>
    </row>
    <row r="48" spans="1:28" ht="14.45" customHeight="1">
      <c r="B48" s="10"/>
      <c r="C48" s="21" t="s">
        <v>2981</v>
      </c>
      <c r="D48" s="22"/>
      <c r="E48" s="17"/>
      <c r="F48" s="148" t="s">
        <v>17</v>
      </c>
      <c r="G48" s="436"/>
      <c r="H48" s="437"/>
      <c r="I48" s="437"/>
      <c r="J48" s="437"/>
      <c r="K48" s="438"/>
      <c r="L48" s="30"/>
      <c r="M48" s="25">
        <v>0</v>
      </c>
      <c r="O48" s="458"/>
      <c r="P48" s="459"/>
      <c r="Q48" s="459"/>
      <c r="R48" s="459"/>
      <c r="S48" s="459"/>
      <c r="T48" s="459"/>
      <c r="U48" s="459"/>
      <c r="V48" s="459"/>
      <c r="W48" s="459"/>
      <c r="X48" s="459"/>
      <c r="Y48" s="459"/>
      <c r="Z48" s="459"/>
      <c r="AA48" s="459"/>
      <c r="AB48" s="460"/>
    </row>
    <row r="49" spans="2:28" ht="14.45" customHeight="1">
      <c r="B49" s="10"/>
      <c r="C49" s="21" t="s">
        <v>2982</v>
      </c>
      <c r="D49" s="17"/>
      <c r="E49" s="17"/>
      <c r="F49" s="17"/>
      <c r="G49" s="436"/>
      <c r="H49" s="437"/>
      <c r="I49" s="437"/>
      <c r="J49" s="437"/>
      <c r="K49" s="438"/>
      <c r="L49" s="113"/>
      <c r="M49" s="25">
        <v>0</v>
      </c>
      <c r="O49" s="458"/>
      <c r="P49" s="459"/>
      <c r="Q49" s="459"/>
      <c r="R49" s="459"/>
      <c r="S49" s="459"/>
      <c r="T49" s="459"/>
      <c r="U49" s="459"/>
      <c r="V49" s="459"/>
      <c r="W49" s="459"/>
      <c r="X49" s="459"/>
      <c r="Y49" s="459"/>
      <c r="Z49" s="459"/>
      <c r="AA49" s="459"/>
      <c r="AB49" s="460"/>
    </row>
    <row r="50" spans="2:28" ht="30" customHeight="1">
      <c r="B50" s="4"/>
      <c r="C50" s="5"/>
      <c r="D50" s="5"/>
      <c r="E50" s="5"/>
      <c r="F50" s="5"/>
      <c r="G50" s="33" t="e">
        <f>IF(I50&gt;K7,"Hai previsto più del 5%"," ")</f>
        <v>#N/A</v>
      </c>
      <c r="H50" s="19"/>
      <c r="I50" s="34" t="e">
        <f>SUM(M50/$K$33)</f>
        <v>#N/A</v>
      </c>
      <c r="J50" s="163"/>
      <c r="K50" s="39" t="s">
        <v>104</v>
      </c>
      <c r="L50" s="163"/>
      <c r="M50" s="169">
        <f>SUM(M42:M49)</f>
        <v>0</v>
      </c>
      <c r="O50" s="445"/>
      <c r="P50" s="446"/>
      <c r="Q50" s="446"/>
      <c r="R50" s="446"/>
      <c r="S50" s="446"/>
      <c r="T50" s="446"/>
      <c r="U50" s="446"/>
      <c r="V50" s="446"/>
      <c r="W50" s="446"/>
      <c r="X50" s="446"/>
      <c r="Y50" s="446"/>
      <c r="Z50" s="446"/>
      <c r="AA50" s="446"/>
      <c r="AB50" s="447"/>
    </row>
    <row r="51" spans="2:28">
      <c r="B51" s="181"/>
      <c r="N51" s="182"/>
    </row>
    <row r="52" spans="2:28" ht="18.600000000000001" customHeight="1">
      <c r="B52" s="26" t="s">
        <v>30</v>
      </c>
      <c r="C52" s="8" t="s">
        <v>29</v>
      </c>
      <c r="D52" s="2"/>
      <c r="E52" s="2"/>
      <c r="F52" s="2"/>
      <c r="G52" s="2"/>
      <c r="H52" s="2"/>
      <c r="I52" s="2"/>
      <c r="J52" s="2"/>
      <c r="K52" s="2"/>
      <c r="L52" s="2"/>
      <c r="M52" s="3"/>
      <c r="O52" s="442" t="s">
        <v>2996</v>
      </c>
      <c r="P52" s="443"/>
      <c r="Q52" s="443"/>
      <c r="R52" s="443"/>
      <c r="S52" s="443"/>
      <c r="T52" s="443"/>
      <c r="U52" s="443"/>
      <c r="V52" s="443"/>
      <c r="W52" s="443"/>
      <c r="X52" s="443"/>
      <c r="Y52" s="443"/>
      <c r="Z52" s="443"/>
      <c r="AA52" s="443"/>
      <c r="AB52" s="444"/>
    </row>
    <row r="53" spans="2:28" ht="21">
      <c r="B53" s="10"/>
      <c r="C53" s="23" t="s">
        <v>9</v>
      </c>
      <c r="D53" s="17"/>
      <c r="E53" s="17"/>
      <c r="F53" s="36" t="e">
        <f>CONCATENATE("€ ",K33," - A - B - D -E - F - G = C")</f>
        <v>#N/A</v>
      </c>
      <c r="G53" s="38"/>
      <c r="H53" s="17"/>
      <c r="I53" s="128" t="e">
        <f>SUM(M53/$K$33)</f>
        <v>#N/A</v>
      </c>
      <c r="J53" s="39"/>
      <c r="K53" s="39" t="s">
        <v>109</v>
      </c>
      <c r="L53" s="39"/>
      <c r="M53" s="35" t="e">
        <f>SUM(K33-M39-M50-M57-M64-M67-M71)</f>
        <v>#N/A</v>
      </c>
      <c r="O53" s="445"/>
      <c r="P53" s="446"/>
      <c r="Q53" s="446"/>
      <c r="R53" s="446"/>
      <c r="S53" s="446"/>
      <c r="T53" s="446"/>
      <c r="U53" s="446"/>
      <c r="V53" s="446"/>
      <c r="W53" s="446"/>
      <c r="X53" s="446"/>
      <c r="Y53" s="446"/>
      <c r="Z53" s="446"/>
      <c r="AA53" s="446"/>
      <c r="AB53" s="447"/>
    </row>
    <row r="54" spans="2:28" ht="14.45" customHeight="1">
      <c r="B54" s="4"/>
      <c r="C54" s="5"/>
      <c r="D54" s="5"/>
      <c r="E54" s="5"/>
      <c r="F54" s="5"/>
      <c r="G54" s="5"/>
      <c r="H54" s="5"/>
      <c r="I54" s="5"/>
      <c r="J54" s="5"/>
      <c r="K54" s="5"/>
      <c r="L54" s="5"/>
      <c r="M54" s="7"/>
      <c r="O54" s="448" t="s">
        <v>132</v>
      </c>
      <c r="P54" s="448"/>
      <c r="Q54" s="448"/>
      <c r="R54" s="448"/>
      <c r="S54" s="448"/>
      <c r="T54" s="448"/>
      <c r="U54" s="448"/>
      <c r="V54" s="448"/>
      <c r="W54" s="448"/>
      <c r="X54" s="448"/>
      <c r="Y54" s="448"/>
      <c r="Z54" s="448"/>
      <c r="AA54" s="448"/>
      <c r="AB54" s="448"/>
    </row>
    <row r="55" spans="2:28" ht="14.45" customHeight="1">
      <c r="B55" s="181"/>
      <c r="M55" s="184"/>
      <c r="O55" s="1"/>
    </row>
    <row r="56" spans="2:28" ht="18.600000000000001" customHeight="1">
      <c r="B56" s="117" t="s">
        <v>32</v>
      </c>
      <c r="C56" s="8" t="s">
        <v>31</v>
      </c>
      <c r="D56" s="2"/>
      <c r="E56" s="2"/>
      <c r="F56" s="2"/>
      <c r="G56" s="2"/>
      <c r="H56" s="2"/>
      <c r="I56" s="2"/>
      <c r="J56" s="2"/>
      <c r="K56" s="2"/>
      <c r="L56" s="2"/>
      <c r="M56" s="3"/>
      <c r="O56" s="466" t="s">
        <v>2995</v>
      </c>
      <c r="P56" s="467"/>
      <c r="Q56" s="467"/>
      <c r="R56" s="467"/>
      <c r="S56" s="467"/>
      <c r="T56" s="467"/>
      <c r="U56" s="467"/>
      <c r="V56" s="467"/>
      <c r="W56" s="467"/>
      <c r="X56" s="467"/>
      <c r="Y56" s="467"/>
      <c r="Z56" s="467"/>
      <c r="AA56" s="467"/>
      <c r="AB56" s="468"/>
    </row>
    <row r="57" spans="2:28" ht="21">
      <c r="B57" s="10"/>
      <c r="C57" s="23" t="s">
        <v>9</v>
      </c>
      <c r="D57" s="24"/>
      <c r="E57" s="24"/>
      <c r="F57" s="24"/>
      <c r="G57" s="33" t="e">
        <f>IF(I57&gt;K9,"Hai previsto più del 1%"," ")</f>
        <v>#N/A</v>
      </c>
      <c r="H57" s="17"/>
      <c r="I57" s="128" t="e">
        <f>SUM(M57/$K$33)</f>
        <v>#N/A</v>
      </c>
      <c r="J57" s="39"/>
      <c r="K57" s="39" t="s">
        <v>105</v>
      </c>
      <c r="L57" s="39"/>
      <c r="M57" s="32">
        <v>0</v>
      </c>
      <c r="O57" s="469"/>
      <c r="P57" s="470"/>
      <c r="Q57" s="470"/>
      <c r="R57" s="470"/>
      <c r="S57" s="470"/>
      <c r="T57" s="470"/>
      <c r="U57" s="470"/>
      <c r="V57" s="470"/>
      <c r="W57" s="470"/>
      <c r="X57" s="470"/>
      <c r="Y57" s="470"/>
      <c r="Z57" s="470"/>
      <c r="AA57" s="470"/>
      <c r="AB57" s="471"/>
    </row>
    <row r="58" spans="2:28" ht="14.45" customHeight="1">
      <c r="B58" s="4"/>
      <c r="C58" s="5"/>
      <c r="D58" s="5"/>
      <c r="E58" s="5"/>
      <c r="F58" s="5"/>
      <c r="G58" s="5"/>
      <c r="H58" s="5"/>
      <c r="I58" s="5"/>
      <c r="J58" s="5"/>
      <c r="K58" s="5"/>
      <c r="L58" s="5"/>
      <c r="M58" s="7"/>
      <c r="O58" s="472"/>
      <c r="P58" s="473"/>
      <c r="Q58" s="473"/>
      <c r="R58" s="473"/>
      <c r="S58" s="473"/>
      <c r="T58" s="473"/>
      <c r="U58" s="473"/>
      <c r="V58" s="473"/>
      <c r="W58" s="473"/>
      <c r="X58" s="473"/>
      <c r="Y58" s="473"/>
      <c r="Z58" s="473"/>
      <c r="AA58" s="473"/>
      <c r="AB58" s="474"/>
    </row>
    <row r="59" spans="2:28" ht="14.45" customHeight="1">
      <c r="B59" s="181"/>
      <c r="N59" s="183"/>
      <c r="O59" s="1"/>
    </row>
    <row r="60" spans="2:28" ht="18.600000000000001" customHeight="1">
      <c r="B60" s="117" t="s">
        <v>34</v>
      </c>
      <c r="C60" s="8" t="s">
        <v>33</v>
      </c>
      <c r="D60" s="2"/>
      <c r="E60" s="2"/>
      <c r="F60" s="2"/>
      <c r="G60" s="172" t="s">
        <v>119</v>
      </c>
      <c r="H60" s="78"/>
      <c r="I60" s="173" t="s">
        <v>120</v>
      </c>
      <c r="J60" s="357"/>
      <c r="K60" s="172" t="s">
        <v>102</v>
      </c>
      <c r="L60" s="174"/>
      <c r="M60" s="173" t="s">
        <v>121</v>
      </c>
      <c r="O60" s="442" t="s">
        <v>2994</v>
      </c>
      <c r="P60" s="443"/>
      <c r="Q60" s="443"/>
      <c r="R60" s="443"/>
      <c r="S60" s="443"/>
      <c r="T60" s="443"/>
      <c r="U60" s="443"/>
      <c r="V60" s="443"/>
      <c r="W60" s="443"/>
      <c r="X60" s="443"/>
      <c r="Y60" s="443"/>
      <c r="Z60" s="443"/>
      <c r="AA60" s="443"/>
      <c r="AB60" s="444"/>
    </row>
    <row r="61" spans="2:28" ht="14.45" customHeight="1">
      <c r="B61" s="10"/>
      <c r="C61" s="13" t="s">
        <v>10</v>
      </c>
      <c r="D61" s="14" t="s">
        <v>42</v>
      </c>
      <c r="E61" s="79">
        <v>0</v>
      </c>
      <c r="F61" s="177" t="s">
        <v>39</v>
      </c>
      <c r="G61" s="178"/>
      <c r="I61" s="20">
        <f>SUM(E61*G61)</f>
        <v>0</v>
      </c>
      <c r="J61" s="166"/>
      <c r="K61" s="164">
        <f>IF(G61=G42,K42,IF(G61=G43,K43,IF(G61=G44,K44,IF(G61=G45,K45,IF(G61=G46,K46,IF(G61=G47,K47,0))))))</f>
        <v>0</v>
      </c>
      <c r="L61" s="164"/>
      <c r="M61" s="15">
        <f>SUM(E61*K61)</f>
        <v>0</v>
      </c>
      <c r="O61" s="458"/>
      <c r="P61" s="459"/>
      <c r="Q61" s="459"/>
      <c r="R61" s="459"/>
      <c r="S61" s="459"/>
      <c r="T61" s="459"/>
      <c r="U61" s="459"/>
      <c r="V61" s="459"/>
      <c r="W61" s="459"/>
      <c r="X61" s="459"/>
      <c r="Y61" s="459"/>
      <c r="Z61" s="459"/>
      <c r="AA61" s="459"/>
      <c r="AB61" s="460"/>
    </row>
    <row r="62" spans="2:28">
      <c r="B62" s="10"/>
      <c r="C62" s="21" t="s">
        <v>2981</v>
      </c>
      <c r="D62" s="22"/>
      <c r="E62" s="17"/>
      <c r="F62" s="148" t="s">
        <v>17</v>
      </c>
      <c r="G62" s="436"/>
      <c r="H62" s="437"/>
      <c r="I62" s="437"/>
      <c r="J62" s="437"/>
      <c r="K62" s="438"/>
      <c r="L62" s="30"/>
      <c r="M62" s="27">
        <v>0</v>
      </c>
      <c r="O62" s="458"/>
      <c r="P62" s="459"/>
      <c r="Q62" s="459"/>
      <c r="R62" s="459"/>
      <c r="S62" s="459"/>
      <c r="T62" s="459"/>
      <c r="U62" s="459"/>
      <c r="V62" s="459"/>
      <c r="W62" s="459"/>
      <c r="X62" s="459"/>
      <c r="Y62" s="459"/>
      <c r="Z62" s="459"/>
      <c r="AA62" s="459"/>
      <c r="AB62" s="460"/>
    </row>
    <row r="63" spans="2:28">
      <c r="B63" s="10"/>
      <c r="C63" s="21" t="s">
        <v>11</v>
      </c>
      <c r="D63" s="17"/>
      <c r="E63" s="17"/>
      <c r="F63" s="148" t="s">
        <v>17</v>
      </c>
      <c r="G63" s="436"/>
      <c r="H63" s="437"/>
      <c r="I63" s="437"/>
      <c r="J63" s="437"/>
      <c r="K63" s="438"/>
      <c r="L63" s="113"/>
      <c r="M63" s="25">
        <v>0</v>
      </c>
      <c r="O63" s="458"/>
      <c r="P63" s="459"/>
      <c r="Q63" s="459"/>
      <c r="R63" s="459"/>
      <c r="S63" s="459"/>
      <c r="T63" s="459"/>
      <c r="U63" s="459"/>
      <c r="V63" s="459"/>
      <c r="W63" s="459"/>
      <c r="X63" s="459"/>
      <c r="Y63" s="459"/>
      <c r="Z63" s="459"/>
      <c r="AA63" s="459"/>
      <c r="AB63" s="460"/>
    </row>
    <row r="64" spans="2:28" ht="30" customHeight="1">
      <c r="B64" s="4"/>
      <c r="C64" s="5"/>
      <c r="D64" s="5"/>
      <c r="E64" s="5"/>
      <c r="F64" s="5"/>
      <c r="G64" s="33" t="e">
        <f>IF(I64&gt;K10,"Hai previsto più del 1%"," ")</f>
        <v>#N/A</v>
      </c>
      <c r="H64" s="19"/>
      <c r="I64" s="34" t="e">
        <f>SUM(M64/$K$33)</f>
        <v>#N/A</v>
      </c>
      <c r="J64" s="163"/>
      <c r="K64" s="39" t="s">
        <v>106</v>
      </c>
      <c r="L64" s="163"/>
      <c r="M64" s="169">
        <f>SUM(M61:M63)</f>
        <v>0</v>
      </c>
      <c r="O64" s="445"/>
      <c r="P64" s="446"/>
      <c r="Q64" s="446"/>
      <c r="R64" s="446"/>
      <c r="S64" s="446"/>
      <c r="T64" s="446"/>
      <c r="U64" s="446"/>
      <c r="V64" s="446"/>
      <c r="W64" s="446"/>
      <c r="X64" s="446"/>
      <c r="Y64" s="446"/>
      <c r="Z64" s="446"/>
      <c r="AA64" s="446"/>
      <c r="AB64" s="447"/>
    </row>
    <row r="65" spans="1:28">
      <c r="A65" s="180"/>
      <c r="N65" s="182"/>
    </row>
    <row r="66" spans="1:28" ht="18.75">
      <c r="B66" s="117" t="s">
        <v>36</v>
      </c>
      <c r="C66" s="8" t="s">
        <v>35</v>
      </c>
      <c r="D66" s="9"/>
      <c r="E66" s="2"/>
      <c r="F66" s="2"/>
      <c r="G66" s="2"/>
      <c r="H66" s="2"/>
      <c r="I66" s="2"/>
      <c r="J66" s="2"/>
      <c r="K66" s="2"/>
      <c r="L66" s="2"/>
      <c r="M66" s="3"/>
      <c r="O66" s="464"/>
      <c r="P66" s="464"/>
      <c r="Q66" s="464"/>
      <c r="R66" s="464"/>
      <c r="S66" s="464"/>
      <c r="T66" s="464"/>
      <c r="U66" s="464"/>
      <c r="V66" s="464"/>
      <c r="W66" s="464"/>
      <c r="X66" s="464"/>
      <c r="Y66" s="464"/>
      <c r="Z66" s="464"/>
      <c r="AA66" s="464"/>
      <c r="AB66" s="465"/>
    </row>
    <row r="67" spans="1:28" ht="21">
      <c r="B67" s="10"/>
      <c r="C67" s="23" t="s">
        <v>7</v>
      </c>
      <c r="D67" s="17"/>
      <c r="E67" s="17"/>
      <c r="F67" s="17"/>
      <c r="G67" s="33" t="e">
        <f>IF(I67&gt;K11,"Hai previsto più del 1%"," ")</f>
        <v>#N/A</v>
      </c>
      <c r="H67" s="17"/>
      <c r="I67" s="128" t="e">
        <f>SUM(M67/$K$33)</f>
        <v>#N/A</v>
      </c>
      <c r="J67" s="39"/>
      <c r="K67" s="39" t="s">
        <v>107</v>
      </c>
      <c r="L67" s="39"/>
      <c r="M67" s="32">
        <v>0</v>
      </c>
      <c r="O67" s="464"/>
      <c r="P67" s="464"/>
      <c r="Q67" s="464"/>
      <c r="R67" s="464"/>
      <c r="S67" s="464"/>
      <c r="T67" s="464"/>
      <c r="U67" s="464"/>
      <c r="V67" s="464"/>
      <c r="W67" s="464"/>
      <c r="X67" s="464"/>
      <c r="Y67" s="464"/>
      <c r="Z67" s="464"/>
      <c r="AA67" s="464"/>
      <c r="AB67" s="465"/>
    </row>
    <row r="68" spans="1:28">
      <c r="B68" s="4"/>
      <c r="C68" s="5"/>
      <c r="D68" s="5"/>
      <c r="E68" s="5"/>
      <c r="F68" s="5"/>
      <c r="G68" s="5"/>
      <c r="H68" s="5"/>
      <c r="I68" s="5"/>
      <c r="J68" s="5"/>
      <c r="K68" s="5"/>
      <c r="L68" s="5"/>
      <c r="M68" s="7"/>
      <c r="O68" s="464"/>
      <c r="P68" s="464"/>
      <c r="Q68" s="464"/>
      <c r="R68" s="464"/>
      <c r="S68" s="464"/>
      <c r="T68" s="464"/>
      <c r="U68" s="464"/>
      <c r="V68" s="464"/>
      <c r="W68" s="464"/>
      <c r="X68" s="464"/>
      <c r="Y68" s="464"/>
      <c r="Z68" s="464"/>
      <c r="AA68" s="464"/>
      <c r="AB68" s="465"/>
    </row>
    <row r="69" spans="1:28">
      <c r="B69" s="181"/>
      <c r="N69" s="182"/>
    </row>
    <row r="70" spans="1:28" ht="18.600000000000001" customHeight="1">
      <c r="B70" s="117" t="s">
        <v>38</v>
      </c>
      <c r="C70" s="8" t="s">
        <v>37</v>
      </c>
      <c r="D70" s="2"/>
      <c r="E70" s="2"/>
      <c r="F70" s="2"/>
      <c r="G70" s="2"/>
      <c r="H70" s="2"/>
      <c r="I70" s="2"/>
      <c r="J70" s="2"/>
      <c r="K70" s="2"/>
      <c r="L70" s="2"/>
      <c r="M70" s="3"/>
      <c r="O70" s="442" t="s">
        <v>2993</v>
      </c>
      <c r="P70" s="443"/>
      <c r="Q70" s="443"/>
      <c r="R70" s="443"/>
      <c r="S70" s="443"/>
      <c r="T70" s="443"/>
      <c r="U70" s="443"/>
      <c r="V70" s="443"/>
      <c r="W70" s="443"/>
      <c r="X70" s="443"/>
      <c r="Y70" s="443"/>
      <c r="Z70" s="443"/>
      <c r="AA70" s="443"/>
      <c r="AB70" s="444"/>
    </row>
    <row r="71" spans="1:28" ht="21">
      <c r="B71" s="10"/>
      <c r="C71" s="23" t="s">
        <v>8</v>
      </c>
      <c r="D71" s="24"/>
      <c r="E71" s="24"/>
      <c r="F71" s="24"/>
      <c r="G71" s="33" t="e">
        <f>IF(I71&gt;K12,"Hai previsto più del 5%"," ")</f>
        <v>#N/A</v>
      </c>
      <c r="H71" s="17"/>
      <c r="I71" s="128" t="e">
        <f>SUM(M71/$K$33)</f>
        <v>#N/A</v>
      </c>
      <c r="J71" s="39"/>
      <c r="K71" s="39" t="s">
        <v>108</v>
      </c>
      <c r="L71" s="39"/>
      <c r="M71" s="32">
        <v>0</v>
      </c>
      <c r="O71" s="458"/>
      <c r="P71" s="459"/>
      <c r="Q71" s="459"/>
      <c r="R71" s="459"/>
      <c r="S71" s="459"/>
      <c r="T71" s="459"/>
      <c r="U71" s="459"/>
      <c r="V71" s="459"/>
      <c r="W71" s="459"/>
      <c r="X71" s="459"/>
      <c r="Y71" s="459"/>
      <c r="Z71" s="459"/>
      <c r="AA71" s="459"/>
      <c r="AB71" s="460"/>
    </row>
    <row r="72" spans="1:28" ht="14.45" customHeight="1">
      <c r="B72" s="4"/>
      <c r="C72" s="5"/>
      <c r="D72" s="5"/>
      <c r="E72" s="5"/>
      <c r="F72" s="5"/>
      <c r="G72" s="5"/>
      <c r="H72" s="5"/>
      <c r="I72" s="5"/>
      <c r="J72" s="5"/>
      <c r="K72" s="5"/>
      <c r="L72" s="5"/>
      <c r="M72" s="7"/>
      <c r="N72" s="108"/>
      <c r="O72" s="445"/>
      <c r="P72" s="446"/>
      <c r="Q72" s="446"/>
      <c r="R72" s="446"/>
      <c r="S72" s="446"/>
      <c r="T72" s="446"/>
      <c r="U72" s="446"/>
      <c r="V72" s="446"/>
      <c r="W72" s="446"/>
      <c r="X72" s="446"/>
      <c r="Y72" s="446"/>
      <c r="Z72" s="446"/>
      <c r="AA72" s="446"/>
      <c r="AB72" s="447"/>
    </row>
    <row r="74" spans="1:28" ht="18.75">
      <c r="B74" s="77"/>
      <c r="C74" s="78"/>
      <c r="D74" s="78"/>
      <c r="E74" s="78"/>
      <c r="F74" s="78"/>
      <c r="G74" s="78"/>
      <c r="H74" s="78"/>
      <c r="I74" s="78"/>
      <c r="J74" s="93"/>
      <c r="K74" s="93" t="s">
        <v>89</v>
      </c>
      <c r="L74" s="93"/>
      <c r="M74" s="71" t="e">
        <f>SUM(M39+M50+M53+M57+M64+M67+M71)</f>
        <v>#N/A</v>
      </c>
      <c r="N74" s="108"/>
      <c r="O74" s="108"/>
    </row>
    <row r="75" spans="1:28" s="150" customFormat="1" ht="30" customHeight="1" thickBot="1">
      <c r="A75" s="149" t="s">
        <v>75</v>
      </c>
      <c r="C75" s="151" t="s">
        <v>72</v>
      </c>
      <c r="F75" s="153"/>
      <c r="G75" s="153"/>
      <c r="H75" s="153"/>
      <c r="I75" s="371" t="s">
        <v>87</v>
      </c>
      <c r="N75" s="154"/>
      <c r="O75" s="154"/>
    </row>
    <row r="76" spans="1:28">
      <c r="B76" s="58"/>
      <c r="C76" s="59"/>
      <c r="D76" s="59"/>
      <c r="E76" s="59"/>
      <c r="F76" s="59"/>
      <c r="G76" s="59"/>
      <c r="H76" s="59"/>
      <c r="I76" s="59"/>
      <c r="J76" s="59"/>
      <c r="K76" s="59"/>
      <c r="L76" s="59"/>
      <c r="M76" s="59"/>
      <c r="N76" s="155"/>
      <c r="O76" s="109"/>
      <c r="P76" s="59"/>
      <c r="Q76" s="59"/>
      <c r="R76" s="59"/>
      <c r="S76" s="59"/>
      <c r="T76" s="59"/>
      <c r="U76" s="59"/>
      <c r="V76" s="59"/>
      <c r="W76" s="59"/>
      <c r="X76" s="171" t="s">
        <v>6</v>
      </c>
      <c r="Y76" s="171" t="s">
        <v>59</v>
      </c>
      <c r="Z76" s="171" t="s">
        <v>66</v>
      </c>
      <c r="AA76" s="171" t="s">
        <v>54</v>
      </c>
      <c r="AB76" s="61"/>
    </row>
    <row r="77" spans="1:28" ht="18.75">
      <c r="B77" s="118" t="s">
        <v>26</v>
      </c>
      <c r="C77" s="36" t="s">
        <v>25</v>
      </c>
      <c r="D77" s="17"/>
      <c r="E77" s="17"/>
      <c r="F77" s="17"/>
      <c r="G77" s="37">
        <f>SUM(M39)</f>
        <v>0</v>
      </c>
      <c r="I77" s="421" t="s">
        <v>115</v>
      </c>
      <c r="J77" s="422"/>
      <c r="K77" s="423"/>
      <c r="L77" s="423"/>
      <c r="M77" s="424"/>
      <c r="N77" s="156"/>
      <c r="O77" s="108"/>
      <c r="X77" s="25">
        <v>0</v>
      </c>
      <c r="Y77" s="367" t="s">
        <v>97</v>
      </c>
      <c r="Z77" s="367"/>
      <c r="AA77" s="146"/>
      <c r="AB77" s="63"/>
    </row>
    <row r="78" spans="1:28" ht="18.75">
      <c r="B78" s="118" t="s">
        <v>28</v>
      </c>
      <c r="C78" s="36" t="s">
        <v>27</v>
      </c>
      <c r="D78" s="17"/>
      <c r="E78" s="17"/>
      <c r="F78" s="17"/>
      <c r="G78" s="37">
        <f>SUM(M50)</f>
        <v>0</v>
      </c>
      <c r="I78" s="425"/>
      <c r="J78" s="426"/>
      <c r="K78" s="427"/>
      <c r="L78" s="427"/>
      <c r="M78" s="428"/>
      <c r="N78" s="156"/>
      <c r="O78" s="108"/>
      <c r="X78" s="25">
        <v>0</v>
      </c>
      <c r="Y78" s="367" t="s">
        <v>97</v>
      </c>
      <c r="Z78" s="367"/>
      <c r="AA78" s="146"/>
      <c r="AB78" s="63"/>
    </row>
    <row r="79" spans="1:28" ht="18.75">
      <c r="B79" s="118" t="s">
        <v>34</v>
      </c>
      <c r="C79" s="36" t="s">
        <v>33</v>
      </c>
      <c r="D79" s="17"/>
      <c r="E79" s="17"/>
      <c r="F79" s="17"/>
      <c r="G79" s="37">
        <f>SUM(M64)</f>
        <v>0</v>
      </c>
      <c r="I79" s="429"/>
      <c r="J79" s="430"/>
      <c r="K79" s="430"/>
      <c r="L79" s="430"/>
      <c r="M79" s="431"/>
      <c r="N79" s="156"/>
      <c r="O79" s="108"/>
      <c r="X79" s="25">
        <v>0</v>
      </c>
      <c r="Y79" s="367" t="s">
        <v>97</v>
      </c>
      <c r="Z79" s="367"/>
      <c r="AA79" s="146"/>
      <c r="AB79" s="63"/>
    </row>
    <row r="80" spans="1:28" ht="19.5" thickBot="1">
      <c r="B80" s="64"/>
      <c r="C80" s="65"/>
      <c r="D80" s="65"/>
      <c r="E80" s="65"/>
      <c r="F80" s="65"/>
      <c r="G80" s="69">
        <f>SUM(G77:G79)</f>
        <v>0</v>
      </c>
      <c r="H80" s="65"/>
      <c r="I80" s="65"/>
      <c r="J80" s="65"/>
      <c r="K80" s="65"/>
      <c r="L80" s="65"/>
      <c r="M80" s="65"/>
      <c r="N80" s="157"/>
      <c r="O80" s="110"/>
      <c r="P80" s="65"/>
      <c r="Q80" s="65"/>
      <c r="R80" s="65"/>
      <c r="S80" s="65"/>
      <c r="T80" s="65"/>
      <c r="U80" s="65"/>
      <c r="V80" s="65"/>
      <c r="W80" s="65"/>
      <c r="X80" s="66">
        <f>SUM(X77:X79)</f>
        <v>0</v>
      </c>
      <c r="Y80" s="65"/>
      <c r="Z80" s="65"/>
      <c r="AA80" s="65"/>
      <c r="AB80" s="67"/>
    </row>
    <row r="81" spans="1:28" s="150" customFormat="1" ht="30" customHeight="1" thickBot="1">
      <c r="A81" s="149" t="s">
        <v>76</v>
      </c>
      <c r="C81" s="151" t="s">
        <v>90</v>
      </c>
      <c r="F81" s="153"/>
      <c r="G81" s="153"/>
      <c r="H81" s="153"/>
      <c r="I81" s="371" t="s">
        <v>114</v>
      </c>
      <c r="N81" s="154"/>
      <c r="O81" s="154"/>
      <c r="P81" s="380" t="s">
        <v>117</v>
      </c>
      <c r="Q81" s="379"/>
      <c r="R81" s="371" t="str">
        <f>CONCATENATE(D15)</f>
        <v/>
      </c>
      <c r="AB81" s="150" t="s">
        <v>3020</v>
      </c>
    </row>
    <row r="82" spans="1:28" ht="18.75">
      <c r="B82" s="414" t="s">
        <v>2966</v>
      </c>
      <c r="C82" s="60"/>
      <c r="D82" s="59"/>
      <c r="E82" s="59"/>
      <c r="F82" s="116"/>
      <c r="G82" s="98"/>
      <c r="H82" s="59"/>
      <c r="I82" s="116"/>
      <c r="J82" s="116"/>
      <c r="K82" s="116"/>
      <c r="L82" s="116"/>
      <c r="M82" s="59"/>
      <c r="N82" s="61"/>
      <c r="O82" s="58"/>
      <c r="P82" s="59"/>
      <c r="Q82" s="59"/>
      <c r="R82" s="59"/>
      <c r="S82" s="59"/>
      <c r="T82" s="61"/>
      <c r="U82" s="58"/>
      <c r="V82" s="59"/>
      <c r="W82" s="59"/>
      <c r="X82" s="59"/>
      <c r="Y82" s="59"/>
      <c r="Z82" s="59"/>
      <c r="AA82" s="439" t="s">
        <v>116</v>
      </c>
      <c r="AB82" s="61"/>
    </row>
    <row r="83" spans="1:28" ht="18.75">
      <c r="B83" s="111"/>
      <c r="C83" s="129" t="s">
        <v>3019</v>
      </c>
      <c r="F83" s="129" t="s">
        <v>98</v>
      </c>
      <c r="G83" s="129" t="s">
        <v>2967</v>
      </c>
      <c r="I83" s="355" t="s">
        <v>5</v>
      </c>
      <c r="J83" s="129"/>
      <c r="K83" s="129" t="s">
        <v>13</v>
      </c>
      <c r="L83" s="129"/>
      <c r="M83" s="129" t="s">
        <v>3018</v>
      </c>
      <c r="N83" s="63"/>
      <c r="O83" s="62"/>
      <c r="T83" s="63"/>
      <c r="U83" s="62"/>
      <c r="AA83" s="440"/>
      <c r="AB83" s="63"/>
    </row>
    <row r="84" spans="1:28" ht="18.75">
      <c r="B84" s="111"/>
      <c r="C84" s="146"/>
      <c r="D84" s="351" t="s">
        <v>95</v>
      </c>
      <c r="E84" s="76" t="s">
        <v>118</v>
      </c>
      <c r="F84" s="146"/>
      <c r="G84" s="354" t="e">
        <f>SUM(M53+M57+M67+M71)</f>
        <v>#N/A</v>
      </c>
      <c r="I84" s="356" t="e">
        <f>SUM(G84*100/122)</f>
        <v>#N/A</v>
      </c>
      <c r="J84" s="130"/>
      <c r="K84" s="126" t="e">
        <f>SUM(G84-I84)</f>
        <v>#N/A</v>
      </c>
      <c r="L84" s="129"/>
      <c r="M84" s="146"/>
      <c r="N84" s="63"/>
      <c r="O84" s="137" t="s">
        <v>93</v>
      </c>
      <c r="P84" s="76" t="s">
        <v>88</v>
      </c>
      <c r="T84" s="63"/>
      <c r="U84" s="137" t="s">
        <v>94</v>
      </c>
      <c r="V84" s="76" t="s">
        <v>92</v>
      </c>
      <c r="AA84" s="440"/>
      <c r="AB84" s="63"/>
    </row>
    <row r="85" spans="1:28" ht="19.5" thickBot="1">
      <c r="B85" s="352"/>
      <c r="C85" s="96"/>
      <c r="D85" s="65"/>
      <c r="E85" s="65"/>
      <c r="F85" s="179"/>
      <c r="G85" s="353"/>
      <c r="H85" s="65"/>
      <c r="I85" s="179"/>
      <c r="J85" s="179"/>
      <c r="K85" s="179"/>
      <c r="L85" s="179"/>
      <c r="M85" s="65"/>
      <c r="N85" s="67"/>
      <c r="O85" s="62"/>
      <c r="T85" s="63"/>
      <c r="U85" s="62"/>
      <c r="AA85" s="440"/>
      <c r="AB85" s="63"/>
    </row>
    <row r="86" spans="1:28" ht="18.75">
      <c r="B86" s="111"/>
      <c r="C86" s="81"/>
      <c r="F86" s="129"/>
      <c r="G86" s="11" t="s">
        <v>2968</v>
      </c>
      <c r="I86" s="129" t="s">
        <v>2969</v>
      </c>
      <c r="J86" s="129"/>
      <c r="K86" s="129" t="s">
        <v>13</v>
      </c>
      <c r="L86" s="129"/>
      <c r="N86" s="1"/>
      <c r="O86" s="62"/>
      <c r="T86" s="63"/>
      <c r="U86" s="62"/>
      <c r="AA86" s="440"/>
      <c r="AB86" s="63"/>
    </row>
    <row r="87" spans="1:28" ht="18.75">
      <c r="B87" s="111" t="s">
        <v>30</v>
      </c>
      <c r="C87" s="81" t="s">
        <v>29</v>
      </c>
      <c r="F87" s="129"/>
      <c r="G87" s="15" t="e">
        <f>SUM(M53)</f>
        <v>#N/A</v>
      </c>
      <c r="I87" s="15" t="e">
        <f>SUM(G87*100/122)</f>
        <v>#N/A</v>
      </c>
      <c r="J87" s="130"/>
      <c r="K87" s="15" t="e">
        <f>SUM(G87-I87)</f>
        <v>#N/A</v>
      </c>
      <c r="L87" s="130"/>
      <c r="O87" s="62"/>
      <c r="T87" s="63"/>
      <c r="U87" s="62"/>
      <c r="AA87" s="440"/>
      <c r="AB87" s="63"/>
    </row>
    <row r="88" spans="1:28" ht="18.75">
      <c r="B88" s="111"/>
      <c r="C88" s="81"/>
      <c r="F88" s="129"/>
      <c r="G88" s="130"/>
      <c r="I88" s="130"/>
      <c r="J88" s="130"/>
      <c r="K88" s="130"/>
      <c r="L88" s="130"/>
      <c r="N88" s="131"/>
      <c r="O88" s="138"/>
      <c r="P88" s="76"/>
      <c r="T88" s="139"/>
      <c r="U88" s="138"/>
      <c r="V88" s="76"/>
      <c r="AA88" s="441"/>
      <c r="AB88" s="63"/>
    </row>
    <row r="89" spans="1:28" ht="18.75">
      <c r="B89" s="62"/>
      <c r="C89" s="81" t="s">
        <v>2970</v>
      </c>
      <c r="F89" s="124" t="s">
        <v>17</v>
      </c>
      <c r="G89" s="124" t="s">
        <v>45</v>
      </c>
      <c r="I89" s="124" t="s">
        <v>5</v>
      </c>
      <c r="J89" s="130"/>
      <c r="K89" s="124" t="s">
        <v>13</v>
      </c>
      <c r="L89" s="130"/>
      <c r="M89" s="124" t="s">
        <v>99</v>
      </c>
      <c r="O89" s="140"/>
      <c r="P89" s="127" t="s">
        <v>44</v>
      </c>
      <c r="Q89" s="124" t="s">
        <v>5</v>
      </c>
      <c r="R89" s="124" t="s">
        <v>13</v>
      </c>
      <c r="S89" s="124" t="s">
        <v>6</v>
      </c>
      <c r="T89" s="141"/>
      <c r="U89" s="144"/>
      <c r="V89" s="124" t="s">
        <v>5</v>
      </c>
      <c r="W89" s="124" t="s">
        <v>13</v>
      </c>
      <c r="X89" s="124" t="s">
        <v>6</v>
      </c>
      <c r="Y89" s="124" t="s">
        <v>59</v>
      </c>
      <c r="Z89" s="124" t="s">
        <v>66</v>
      </c>
      <c r="AA89" s="124" t="s">
        <v>54</v>
      </c>
      <c r="AB89" s="132"/>
    </row>
    <row r="90" spans="1:28">
      <c r="B90" s="62"/>
      <c r="C90" s="40" t="s">
        <v>14</v>
      </c>
      <c r="D90" s="41">
        <v>1</v>
      </c>
      <c r="E90" s="13" t="s">
        <v>12</v>
      </c>
      <c r="F90" s="146"/>
      <c r="G90" s="25">
        <v>0</v>
      </c>
      <c r="I90" s="15">
        <f t="shared" ref="I90:I99" si="3">SUM(G90*100/122)</f>
        <v>0</v>
      </c>
      <c r="J90" s="130"/>
      <c r="K90" s="15">
        <f t="shared" ref="K90:K99" si="4">SUM(G90-I90)</f>
        <v>0</v>
      </c>
      <c r="L90" s="130"/>
      <c r="M90" s="120"/>
      <c r="O90" s="140"/>
      <c r="P90" s="146"/>
      <c r="Q90" s="25">
        <v>0</v>
      </c>
      <c r="R90" s="125">
        <f t="shared" ref="R90:R99" si="5">SUM(Q90/100*22)</f>
        <v>0</v>
      </c>
      <c r="S90" s="126">
        <f t="shared" ref="S90:S99" si="6">SUM(Q90:R90)</f>
        <v>0</v>
      </c>
      <c r="T90" s="63"/>
      <c r="U90" s="62"/>
      <c r="V90" s="25">
        <v>0</v>
      </c>
      <c r="W90" s="125">
        <f t="shared" ref="W90:W99" si="7">SUM(V90/100*22)</f>
        <v>0</v>
      </c>
      <c r="X90" s="126">
        <f t="shared" ref="X90:X99" si="8">SUM(V90:W90)</f>
        <v>0</v>
      </c>
      <c r="Y90" s="367"/>
      <c r="Z90" s="367"/>
      <c r="AA90" s="146"/>
      <c r="AB90" s="133">
        <f t="shared" ref="AB90:AB99" si="9">IF(D90&gt;0,1,0)</f>
        <v>1</v>
      </c>
    </row>
    <row r="91" spans="1:28">
      <c r="B91" s="62"/>
      <c r="C91" s="40" t="s">
        <v>14</v>
      </c>
      <c r="D91" s="41">
        <f t="shared" ref="D91:D99" si="10">IF(I91&gt;0,D90+1,0)</f>
        <v>0</v>
      </c>
      <c r="E91" s="13" t="s">
        <v>12</v>
      </c>
      <c r="F91" s="146"/>
      <c r="G91" s="25">
        <v>0</v>
      </c>
      <c r="I91" s="15">
        <f t="shared" si="3"/>
        <v>0</v>
      </c>
      <c r="J91" s="130"/>
      <c r="K91" s="15">
        <f t="shared" si="4"/>
        <v>0</v>
      </c>
      <c r="L91" s="130"/>
      <c r="M91" s="120"/>
      <c r="O91" s="140"/>
      <c r="P91" s="146"/>
      <c r="Q91" s="25">
        <v>0</v>
      </c>
      <c r="R91" s="125">
        <f t="shared" si="5"/>
        <v>0</v>
      </c>
      <c r="S91" s="126">
        <f t="shared" si="6"/>
        <v>0</v>
      </c>
      <c r="T91" s="63"/>
      <c r="U91" s="62"/>
      <c r="V91" s="25">
        <v>0</v>
      </c>
      <c r="W91" s="125">
        <f t="shared" si="7"/>
        <v>0</v>
      </c>
      <c r="X91" s="126">
        <f t="shared" si="8"/>
        <v>0</v>
      </c>
      <c r="Y91" s="367"/>
      <c r="Z91" s="367"/>
      <c r="AA91" s="146"/>
      <c r="AB91" s="133">
        <f t="shared" si="9"/>
        <v>0</v>
      </c>
    </row>
    <row r="92" spans="1:28">
      <c r="B92" s="62"/>
      <c r="C92" s="40" t="s">
        <v>14</v>
      </c>
      <c r="D92" s="41">
        <f t="shared" si="10"/>
        <v>0</v>
      </c>
      <c r="E92" s="13" t="s">
        <v>12</v>
      </c>
      <c r="F92" s="146"/>
      <c r="G92" s="25">
        <v>0</v>
      </c>
      <c r="I92" s="15">
        <f t="shared" si="3"/>
        <v>0</v>
      </c>
      <c r="J92" s="130"/>
      <c r="K92" s="15">
        <f t="shared" si="4"/>
        <v>0</v>
      </c>
      <c r="L92" s="130"/>
      <c r="M92" s="120"/>
      <c r="O92" s="140"/>
      <c r="P92" s="146"/>
      <c r="Q92" s="25">
        <v>0</v>
      </c>
      <c r="R92" s="125">
        <f t="shared" si="5"/>
        <v>0</v>
      </c>
      <c r="S92" s="126">
        <f t="shared" si="6"/>
        <v>0</v>
      </c>
      <c r="T92" s="63"/>
      <c r="U92" s="62"/>
      <c r="V92" s="25">
        <v>0</v>
      </c>
      <c r="W92" s="125">
        <f t="shared" si="7"/>
        <v>0</v>
      </c>
      <c r="X92" s="126">
        <f t="shared" si="8"/>
        <v>0</v>
      </c>
      <c r="Y92" s="367"/>
      <c r="Z92" s="367"/>
      <c r="AA92" s="146"/>
      <c r="AB92" s="133">
        <f t="shared" si="9"/>
        <v>0</v>
      </c>
    </row>
    <row r="93" spans="1:28">
      <c r="B93" s="62"/>
      <c r="C93" s="40" t="s">
        <v>14</v>
      </c>
      <c r="D93" s="41">
        <f t="shared" si="10"/>
        <v>0</v>
      </c>
      <c r="E93" s="13" t="s">
        <v>12</v>
      </c>
      <c r="F93" s="146"/>
      <c r="G93" s="25">
        <v>0</v>
      </c>
      <c r="I93" s="15">
        <f t="shared" si="3"/>
        <v>0</v>
      </c>
      <c r="J93" s="130"/>
      <c r="K93" s="15">
        <f t="shared" si="4"/>
        <v>0</v>
      </c>
      <c r="L93" s="130"/>
      <c r="M93" s="120"/>
      <c r="O93" s="140"/>
      <c r="P93" s="146"/>
      <c r="Q93" s="25">
        <v>0</v>
      </c>
      <c r="R93" s="125">
        <f t="shared" si="5"/>
        <v>0</v>
      </c>
      <c r="S93" s="126">
        <f t="shared" si="6"/>
        <v>0</v>
      </c>
      <c r="T93" s="63"/>
      <c r="U93" s="62"/>
      <c r="V93" s="25">
        <v>0</v>
      </c>
      <c r="W93" s="125">
        <f t="shared" si="7"/>
        <v>0</v>
      </c>
      <c r="X93" s="126">
        <f t="shared" si="8"/>
        <v>0</v>
      </c>
      <c r="Y93" s="367"/>
      <c r="Z93" s="367"/>
      <c r="AA93" s="146"/>
      <c r="AB93" s="133">
        <f t="shared" si="9"/>
        <v>0</v>
      </c>
    </row>
    <row r="94" spans="1:28">
      <c r="B94" s="62"/>
      <c r="C94" s="40" t="s">
        <v>14</v>
      </c>
      <c r="D94" s="41">
        <f t="shared" si="10"/>
        <v>0</v>
      </c>
      <c r="E94" s="13" t="s">
        <v>12</v>
      </c>
      <c r="F94" s="146"/>
      <c r="G94" s="25">
        <v>0</v>
      </c>
      <c r="I94" s="15">
        <f t="shared" si="3"/>
        <v>0</v>
      </c>
      <c r="J94" s="130"/>
      <c r="K94" s="15">
        <f t="shared" si="4"/>
        <v>0</v>
      </c>
      <c r="L94" s="130"/>
      <c r="M94" s="120"/>
      <c r="O94" s="140"/>
      <c r="P94" s="146"/>
      <c r="Q94" s="25">
        <v>0</v>
      </c>
      <c r="R94" s="125">
        <f t="shared" si="5"/>
        <v>0</v>
      </c>
      <c r="S94" s="126">
        <f t="shared" si="6"/>
        <v>0</v>
      </c>
      <c r="T94" s="63"/>
      <c r="U94" s="62"/>
      <c r="V94" s="25">
        <v>0</v>
      </c>
      <c r="W94" s="125">
        <f t="shared" si="7"/>
        <v>0</v>
      </c>
      <c r="X94" s="126">
        <f t="shared" si="8"/>
        <v>0</v>
      </c>
      <c r="Y94" s="367"/>
      <c r="Z94" s="367"/>
      <c r="AA94" s="146"/>
      <c r="AB94" s="133">
        <f t="shared" si="9"/>
        <v>0</v>
      </c>
    </row>
    <row r="95" spans="1:28">
      <c r="B95" s="62"/>
      <c r="C95" s="40" t="s">
        <v>14</v>
      </c>
      <c r="D95" s="41">
        <f t="shared" si="10"/>
        <v>0</v>
      </c>
      <c r="E95" s="13" t="s">
        <v>12</v>
      </c>
      <c r="F95" s="146"/>
      <c r="G95" s="25">
        <v>0</v>
      </c>
      <c r="I95" s="15">
        <f t="shared" si="3"/>
        <v>0</v>
      </c>
      <c r="J95" s="130"/>
      <c r="K95" s="15">
        <f t="shared" si="4"/>
        <v>0</v>
      </c>
      <c r="L95" s="130"/>
      <c r="M95" s="120"/>
      <c r="O95" s="140"/>
      <c r="P95" s="146"/>
      <c r="Q95" s="25">
        <v>0</v>
      </c>
      <c r="R95" s="125">
        <f t="shared" si="5"/>
        <v>0</v>
      </c>
      <c r="S95" s="126">
        <f t="shared" si="6"/>
        <v>0</v>
      </c>
      <c r="T95" s="63"/>
      <c r="U95" s="62"/>
      <c r="V95" s="25">
        <v>0</v>
      </c>
      <c r="W95" s="125">
        <f t="shared" si="7"/>
        <v>0</v>
      </c>
      <c r="X95" s="126">
        <f t="shared" si="8"/>
        <v>0</v>
      </c>
      <c r="Y95" s="367"/>
      <c r="Z95" s="367"/>
      <c r="AA95" s="146"/>
      <c r="AB95" s="133">
        <f t="shared" si="9"/>
        <v>0</v>
      </c>
    </row>
    <row r="96" spans="1:28">
      <c r="B96" s="62"/>
      <c r="C96" s="40" t="s">
        <v>14</v>
      </c>
      <c r="D96" s="41">
        <f t="shared" si="10"/>
        <v>0</v>
      </c>
      <c r="E96" s="13" t="s">
        <v>12</v>
      </c>
      <c r="F96" s="146"/>
      <c r="G96" s="25">
        <v>0</v>
      </c>
      <c r="I96" s="15">
        <f t="shared" si="3"/>
        <v>0</v>
      </c>
      <c r="J96" s="130"/>
      <c r="K96" s="15">
        <f t="shared" si="4"/>
        <v>0</v>
      </c>
      <c r="L96" s="130"/>
      <c r="M96" s="120"/>
      <c r="O96" s="140"/>
      <c r="P96" s="146"/>
      <c r="Q96" s="25">
        <v>0</v>
      </c>
      <c r="R96" s="125">
        <f t="shared" si="5"/>
        <v>0</v>
      </c>
      <c r="S96" s="126">
        <f t="shared" si="6"/>
        <v>0</v>
      </c>
      <c r="T96" s="63"/>
      <c r="U96" s="62"/>
      <c r="V96" s="25">
        <v>0</v>
      </c>
      <c r="W96" s="125">
        <f t="shared" si="7"/>
        <v>0</v>
      </c>
      <c r="X96" s="126">
        <f t="shared" si="8"/>
        <v>0</v>
      </c>
      <c r="Y96" s="367"/>
      <c r="Z96" s="367"/>
      <c r="AA96" s="146"/>
      <c r="AB96" s="133">
        <f t="shared" si="9"/>
        <v>0</v>
      </c>
    </row>
    <row r="97" spans="2:28">
      <c r="B97" s="62"/>
      <c r="C97" s="40" t="s">
        <v>14</v>
      </c>
      <c r="D97" s="41">
        <f t="shared" si="10"/>
        <v>0</v>
      </c>
      <c r="E97" s="13" t="s">
        <v>12</v>
      </c>
      <c r="F97" s="146"/>
      <c r="G97" s="25">
        <v>0</v>
      </c>
      <c r="I97" s="15">
        <f t="shared" si="3"/>
        <v>0</v>
      </c>
      <c r="J97" s="130"/>
      <c r="K97" s="15">
        <f t="shared" si="4"/>
        <v>0</v>
      </c>
      <c r="L97" s="130"/>
      <c r="M97" s="120"/>
      <c r="O97" s="140"/>
      <c r="P97" s="146"/>
      <c r="Q97" s="25">
        <v>0</v>
      </c>
      <c r="R97" s="125">
        <f t="shared" si="5"/>
        <v>0</v>
      </c>
      <c r="S97" s="126">
        <f t="shared" si="6"/>
        <v>0</v>
      </c>
      <c r="T97" s="63"/>
      <c r="U97" s="62"/>
      <c r="V97" s="25">
        <v>0</v>
      </c>
      <c r="W97" s="125">
        <f t="shared" si="7"/>
        <v>0</v>
      </c>
      <c r="X97" s="126">
        <f t="shared" si="8"/>
        <v>0</v>
      </c>
      <c r="Y97" s="367"/>
      <c r="Z97" s="367"/>
      <c r="AA97" s="146"/>
      <c r="AB97" s="133">
        <f t="shared" si="9"/>
        <v>0</v>
      </c>
    </row>
    <row r="98" spans="2:28">
      <c r="B98" s="62"/>
      <c r="C98" s="40" t="s">
        <v>14</v>
      </c>
      <c r="D98" s="41">
        <f t="shared" si="10"/>
        <v>0</v>
      </c>
      <c r="E98" s="13" t="s">
        <v>12</v>
      </c>
      <c r="F98" s="146"/>
      <c r="G98" s="25">
        <v>0</v>
      </c>
      <c r="I98" s="15">
        <f t="shared" si="3"/>
        <v>0</v>
      </c>
      <c r="J98" s="130"/>
      <c r="K98" s="15">
        <f t="shared" si="4"/>
        <v>0</v>
      </c>
      <c r="L98" s="130"/>
      <c r="M98" s="120"/>
      <c r="O98" s="140"/>
      <c r="P98" s="146"/>
      <c r="Q98" s="25">
        <v>0</v>
      </c>
      <c r="R98" s="125">
        <f t="shared" si="5"/>
        <v>0</v>
      </c>
      <c r="S98" s="126">
        <f t="shared" si="6"/>
        <v>0</v>
      </c>
      <c r="T98" s="63"/>
      <c r="U98" s="62"/>
      <c r="V98" s="25">
        <v>0</v>
      </c>
      <c r="W98" s="125">
        <f t="shared" si="7"/>
        <v>0</v>
      </c>
      <c r="X98" s="126">
        <f t="shared" si="8"/>
        <v>0</v>
      </c>
      <c r="Y98" s="367"/>
      <c r="Z98" s="367"/>
      <c r="AA98" s="146"/>
      <c r="AB98" s="133">
        <f t="shared" si="9"/>
        <v>0</v>
      </c>
    </row>
    <row r="99" spans="2:28">
      <c r="B99" s="62"/>
      <c r="C99" s="40" t="s">
        <v>14</v>
      </c>
      <c r="D99" s="41">
        <f t="shared" si="10"/>
        <v>0</v>
      </c>
      <c r="E99" s="13" t="s">
        <v>12</v>
      </c>
      <c r="F99" s="146"/>
      <c r="G99" s="25">
        <v>0</v>
      </c>
      <c r="I99" s="15">
        <f t="shared" si="3"/>
        <v>0</v>
      </c>
      <c r="J99" s="130"/>
      <c r="K99" s="15">
        <f t="shared" si="4"/>
        <v>0</v>
      </c>
      <c r="L99" s="130"/>
      <c r="M99" s="120"/>
      <c r="O99" s="140"/>
      <c r="P99" s="146"/>
      <c r="Q99" s="25">
        <v>0</v>
      </c>
      <c r="R99" s="125">
        <f t="shared" si="5"/>
        <v>0</v>
      </c>
      <c r="S99" s="126">
        <f t="shared" si="6"/>
        <v>0</v>
      </c>
      <c r="T99" s="63"/>
      <c r="U99" s="62"/>
      <c r="V99" s="25">
        <v>0</v>
      </c>
      <c r="W99" s="125">
        <f t="shared" si="7"/>
        <v>0</v>
      </c>
      <c r="X99" s="126">
        <f t="shared" si="8"/>
        <v>0</v>
      </c>
      <c r="Y99" s="367"/>
      <c r="Z99" s="367"/>
      <c r="AA99" s="146"/>
      <c r="AB99" s="133">
        <f t="shared" si="9"/>
        <v>0</v>
      </c>
    </row>
    <row r="100" spans="2:28" ht="30" customHeight="1">
      <c r="B100" s="62"/>
      <c r="C100" s="114"/>
      <c r="D100" s="134"/>
      <c r="E100" s="115" t="e">
        <f>IF(G100&gt;G87,"Hai previsto più della disponibilità (C)","ancora disponibile (C)")</f>
        <v>#N/A</v>
      </c>
      <c r="F100" s="135" t="e">
        <f>SUM(G87-G100)</f>
        <v>#N/A</v>
      </c>
      <c r="G100" s="130">
        <f>SUM(G90:G99)</f>
        <v>0</v>
      </c>
      <c r="I100" s="130">
        <f>SUM(I90:I99)</f>
        <v>0</v>
      </c>
      <c r="J100" s="130"/>
      <c r="K100" s="130">
        <f>SUM(K90:K99)</f>
        <v>0</v>
      </c>
      <c r="L100" s="130"/>
      <c r="O100" s="140"/>
      <c r="P100" s="130"/>
      <c r="Q100" s="130">
        <f>SUM(Q90:Q99)</f>
        <v>0</v>
      </c>
      <c r="R100" s="130">
        <f>SUM(R90:R99)</f>
        <v>0</v>
      </c>
      <c r="S100" s="136">
        <f>SUM(S90:S99)</f>
        <v>0</v>
      </c>
      <c r="T100" s="142"/>
      <c r="U100" s="145"/>
      <c r="V100" s="130">
        <f>SUM(V90:V99)</f>
        <v>0</v>
      </c>
      <c r="W100" s="130">
        <f>SUM(W90:W99)</f>
        <v>0</v>
      </c>
      <c r="X100" s="136">
        <f>SUM(X90:X99)</f>
        <v>0</v>
      </c>
      <c r="Y100" s="130"/>
      <c r="AB100" s="133">
        <f>SUM(AB90:AB99)</f>
        <v>1</v>
      </c>
    </row>
    <row r="101" spans="2:28">
      <c r="B101" s="62"/>
      <c r="J101" s="130"/>
      <c r="L101" s="130"/>
      <c r="O101" s="140"/>
      <c r="T101" s="63"/>
      <c r="U101" s="62"/>
      <c r="AB101" s="133"/>
    </row>
    <row r="102" spans="2:28" ht="18.75">
      <c r="B102" s="361" t="s">
        <v>32</v>
      </c>
      <c r="C102" s="112" t="s">
        <v>31</v>
      </c>
      <c r="D102" s="5"/>
      <c r="E102" s="5"/>
      <c r="F102" s="124" t="s">
        <v>17</v>
      </c>
      <c r="G102" s="124" t="s">
        <v>45</v>
      </c>
      <c r="I102" s="124" t="s">
        <v>5</v>
      </c>
      <c r="J102" s="130"/>
      <c r="K102" s="124" t="s">
        <v>13</v>
      </c>
      <c r="L102" s="130"/>
      <c r="M102" s="124" t="s">
        <v>99</v>
      </c>
      <c r="O102" s="140"/>
      <c r="P102" s="127" t="s">
        <v>44</v>
      </c>
      <c r="Q102" s="124" t="s">
        <v>5</v>
      </c>
      <c r="R102" s="124" t="s">
        <v>13</v>
      </c>
      <c r="S102" s="124" t="s">
        <v>6</v>
      </c>
      <c r="T102" s="141"/>
      <c r="U102" s="144"/>
      <c r="V102" s="124" t="s">
        <v>5</v>
      </c>
      <c r="W102" s="124" t="s">
        <v>13</v>
      </c>
      <c r="X102" s="124" t="s">
        <v>6</v>
      </c>
      <c r="Y102" s="124" t="s">
        <v>59</v>
      </c>
      <c r="Z102" s="124" t="s">
        <v>66</v>
      </c>
      <c r="AA102" s="124" t="s">
        <v>54</v>
      </c>
      <c r="AB102" s="133"/>
    </row>
    <row r="103" spans="2:28">
      <c r="B103" s="362"/>
      <c r="C103" s="40" t="s">
        <v>14</v>
      </c>
      <c r="D103" s="170">
        <f>IF(I103&gt;0,AB100+1,0)</f>
        <v>0</v>
      </c>
      <c r="E103" s="18"/>
      <c r="F103" s="146"/>
      <c r="G103" s="37">
        <f>SUM(M57)</f>
        <v>0</v>
      </c>
      <c r="I103" s="15">
        <f>SUM(G103*100/122)</f>
        <v>0</v>
      </c>
      <c r="J103" s="130"/>
      <c r="K103" s="15">
        <f>SUM(G103-I103)</f>
        <v>0</v>
      </c>
      <c r="L103" s="130"/>
      <c r="M103" s="120"/>
      <c r="O103" s="140"/>
      <c r="P103" s="146"/>
      <c r="Q103" s="25">
        <v>0</v>
      </c>
      <c r="R103" s="125">
        <f>SUM(Q103/100*22)</f>
        <v>0</v>
      </c>
      <c r="S103" s="126">
        <f>SUM(Q103:R103)</f>
        <v>0</v>
      </c>
      <c r="T103" s="63"/>
      <c r="U103" s="62"/>
      <c r="V103" s="25">
        <v>0</v>
      </c>
      <c r="W103" s="125">
        <f>SUM(V103/100*22)</f>
        <v>0</v>
      </c>
      <c r="X103" s="126">
        <f>SUM(V103:W103)</f>
        <v>0</v>
      </c>
      <c r="Y103" s="120"/>
      <c r="Z103" s="120"/>
      <c r="AA103" s="146"/>
      <c r="AB103" s="133">
        <f>IF(D103&gt;0,1,0)</f>
        <v>0</v>
      </c>
    </row>
    <row r="104" spans="2:28">
      <c r="B104" s="62"/>
      <c r="G104" s="130"/>
      <c r="J104" s="130"/>
      <c r="L104" s="130"/>
      <c r="O104" s="140"/>
      <c r="T104" s="63"/>
      <c r="U104" s="62"/>
      <c r="AB104" s="133"/>
    </row>
    <row r="105" spans="2:28" ht="18.75">
      <c r="B105" s="361" t="s">
        <v>36</v>
      </c>
      <c r="C105" s="112" t="s">
        <v>35</v>
      </c>
      <c r="D105" s="5"/>
      <c r="E105" s="5"/>
      <c r="F105" s="14"/>
      <c r="G105" s="124" t="s">
        <v>45</v>
      </c>
      <c r="I105" s="124" t="s">
        <v>5</v>
      </c>
      <c r="J105" s="130"/>
      <c r="K105" s="124" t="s">
        <v>13</v>
      </c>
      <c r="L105" s="130"/>
      <c r="M105" s="124" t="s">
        <v>99</v>
      </c>
      <c r="O105" s="140"/>
      <c r="P105" s="127" t="s">
        <v>44</v>
      </c>
      <c r="Q105" s="124" t="s">
        <v>5</v>
      </c>
      <c r="R105" s="124" t="s">
        <v>13</v>
      </c>
      <c r="S105" s="124" t="s">
        <v>6</v>
      </c>
      <c r="T105" s="141"/>
      <c r="U105" s="144"/>
      <c r="V105" s="124" t="s">
        <v>5</v>
      </c>
      <c r="W105" s="124" t="s">
        <v>13</v>
      </c>
      <c r="X105" s="124" t="s">
        <v>6</v>
      </c>
      <c r="Y105" s="124" t="s">
        <v>59</v>
      </c>
      <c r="Z105" s="124" t="s">
        <v>66</v>
      </c>
      <c r="AA105" s="124" t="s">
        <v>54</v>
      </c>
      <c r="AB105" s="133"/>
    </row>
    <row r="106" spans="2:28">
      <c r="B106" s="362"/>
      <c r="C106" s="40" t="s">
        <v>14</v>
      </c>
      <c r="D106" s="170">
        <f>IF(M67&gt;0,AB100+AB103+1,0)</f>
        <v>0</v>
      </c>
      <c r="E106" s="18"/>
      <c r="F106" s="146"/>
      <c r="G106" s="37">
        <f>SUM(M67)</f>
        <v>0</v>
      </c>
      <c r="I106" s="15">
        <f>SUM(G106*100/122)</f>
        <v>0</v>
      </c>
      <c r="J106" s="130"/>
      <c r="K106" s="15">
        <f>SUM(G106-I106)</f>
        <v>0</v>
      </c>
      <c r="L106" s="130"/>
      <c r="M106" s="120"/>
      <c r="O106" s="140"/>
      <c r="P106" s="146"/>
      <c r="Q106" s="25">
        <v>0</v>
      </c>
      <c r="R106" s="125">
        <f>SUM(Q106/100*22)</f>
        <v>0</v>
      </c>
      <c r="S106" s="126">
        <f>SUM(Q106:R106)</f>
        <v>0</v>
      </c>
      <c r="T106" s="63"/>
      <c r="U106" s="62"/>
      <c r="V106" s="25">
        <v>0</v>
      </c>
      <c r="W106" s="125">
        <f>SUM(V106/100*22)</f>
        <v>0</v>
      </c>
      <c r="X106" s="126">
        <f>SUM(V106:W106)</f>
        <v>0</v>
      </c>
      <c r="Y106" s="120"/>
      <c r="Z106" s="120"/>
      <c r="AA106" s="146"/>
      <c r="AB106" s="133">
        <f>IF(M67&gt;0,1,0)</f>
        <v>0</v>
      </c>
    </row>
    <row r="107" spans="2:28">
      <c r="B107" s="62"/>
      <c r="G107" s="130"/>
      <c r="J107" s="130"/>
      <c r="L107" s="130"/>
      <c r="O107" s="140"/>
      <c r="T107" s="63"/>
      <c r="U107" s="62"/>
      <c r="AB107" s="133"/>
    </row>
    <row r="108" spans="2:28" ht="18.75">
      <c r="B108" s="361" t="s">
        <v>38</v>
      </c>
      <c r="C108" s="112" t="s">
        <v>37</v>
      </c>
      <c r="D108" s="5"/>
      <c r="E108" s="5"/>
      <c r="F108" s="124" t="s">
        <v>17</v>
      </c>
      <c r="G108" s="124" t="s">
        <v>45</v>
      </c>
      <c r="I108" s="124" t="s">
        <v>5</v>
      </c>
      <c r="J108" s="130"/>
      <c r="K108" s="124" t="s">
        <v>13</v>
      </c>
      <c r="L108" s="130"/>
      <c r="M108" s="124" t="s">
        <v>99</v>
      </c>
      <c r="O108" s="140"/>
      <c r="P108" s="127" t="s">
        <v>44</v>
      </c>
      <c r="Q108" s="124" t="s">
        <v>5</v>
      </c>
      <c r="R108" s="124" t="s">
        <v>13</v>
      </c>
      <c r="S108" s="124" t="s">
        <v>6</v>
      </c>
      <c r="T108" s="141"/>
      <c r="U108" s="144"/>
      <c r="V108" s="124" t="s">
        <v>5</v>
      </c>
      <c r="W108" s="124" t="s">
        <v>13</v>
      </c>
      <c r="X108" s="124" t="s">
        <v>6</v>
      </c>
      <c r="Y108" s="124" t="s">
        <v>59</v>
      </c>
      <c r="Z108" s="124" t="s">
        <v>66</v>
      </c>
      <c r="AA108" s="124" t="s">
        <v>54</v>
      </c>
      <c r="AB108" s="133"/>
    </row>
    <row r="109" spans="2:28">
      <c r="B109" s="362"/>
      <c r="C109" s="40" t="s">
        <v>14</v>
      </c>
      <c r="D109" s="170">
        <f>IF(M71&gt;0,AB100+AB103+AB106+1,0)</f>
        <v>0</v>
      </c>
      <c r="E109" s="18"/>
      <c r="F109" s="146"/>
      <c r="G109" s="37">
        <f>SUM(M71)</f>
        <v>0</v>
      </c>
      <c r="H109" s="113"/>
      <c r="I109" s="15">
        <f>SUM(G109*100/122)</f>
        <v>0</v>
      </c>
      <c r="J109" s="130"/>
      <c r="K109" s="15">
        <f>SUM(G109-I109)</f>
        <v>0</v>
      </c>
      <c r="L109" s="130"/>
      <c r="M109" s="120"/>
      <c r="O109" s="140"/>
      <c r="P109" s="146"/>
      <c r="Q109" s="25">
        <v>0</v>
      </c>
      <c r="R109" s="125">
        <f>SUM(Q109/100*22)</f>
        <v>0</v>
      </c>
      <c r="S109" s="126">
        <f>SUM(Q109:R109)</f>
        <v>0</v>
      </c>
      <c r="T109" s="63"/>
      <c r="U109" s="62"/>
      <c r="V109" s="25">
        <v>0</v>
      </c>
      <c r="W109" s="125">
        <f>SUM(V109/100*22)</f>
        <v>0</v>
      </c>
      <c r="X109" s="126">
        <f>SUM(V109:W109)</f>
        <v>0</v>
      </c>
      <c r="Y109" s="120"/>
      <c r="Z109" s="120"/>
      <c r="AA109" s="146"/>
      <c r="AB109" s="133">
        <f>IF(55&gt;0,1,0)</f>
        <v>1</v>
      </c>
    </row>
    <row r="110" spans="2:28">
      <c r="B110" s="62"/>
      <c r="J110" s="130"/>
      <c r="L110" s="130"/>
      <c r="O110" s="140"/>
      <c r="T110" s="63"/>
      <c r="U110" s="62"/>
      <c r="AB110" s="63"/>
    </row>
    <row r="111" spans="2:28" ht="15.75" thickBot="1">
      <c r="B111" s="62"/>
      <c r="G111" s="129" t="s">
        <v>18</v>
      </c>
      <c r="I111" s="179" t="s">
        <v>5</v>
      </c>
      <c r="J111" s="130"/>
      <c r="K111" s="129" t="s">
        <v>13</v>
      </c>
      <c r="L111" s="130"/>
      <c r="O111" s="140"/>
      <c r="Q111" s="124" t="s">
        <v>5</v>
      </c>
      <c r="R111" s="124" t="s">
        <v>13</v>
      </c>
      <c r="S111" s="127" t="s">
        <v>43</v>
      </c>
      <c r="T111" s="63"/>
      <c r="U111" s="62"/>
      <c r="V111" s="124" t="s">
        <v>5</v>
      </c>
      <c r="W111" s="124" t="s">
        <v>13</v>
      </c>
      <c r="X111" s="127" t="s">
        <v>43</v>
      </c>
      <c r="AB111" s="63"/>
    </row>
    <row r="112" spans="2:28" ht="19.5" thickBot="1">
      <c r="B112" s="64"/>
      <c r="C112" s="65"/>
      <c r="D112" s="65"/>
      <c r="E112" s="65"/>
      <c r="F112" s="95" t="s">
        <v>63</v>
      </c>
      <c r="G112" s="70">
        <f>SUM(G100+G103+G106+G109)</f>
        <v>0</v>
      </c>
      <c r="H112" s="65"/>
      <c r="I112" s="68">
        <f>SUM(I100+I103+I106+I109)</f>
        <v>0</v>
      </c>
      <c r="J112" s="65"/>
      <c r="K112" s="68">
        <f>SUM(K100+K103+K106+K109)</f>
        <v>0</v>
      </c>
      <c r="L112" s="65"/>
      <c r="M112" s="65"/>
      <c r="N112" s="110"/>
      <c r="O112" s="143"/>
      <c r="P112" s="65"/>
      <c r="Q112" s="68">
        <f>SUM(Q100+Q103+Q106+Q109)</f>
        <v>0</v>
      </c>
      <c r="R112" s="68">
        <f>SUM(R100+R103+R106+R109)</f>
        <v>0</v>
      </c>
      <c r="S112" s="68">
        <f>SUM(S100+S103+S106+S109)</f>
        <v>0</v>
      </c>
      <c r="T112" s="67"/>
      <c r="U112" s="64"/>
      <c r="V112" s="68">
        <f>SUM(V100+V103+V106+V109)</f>
        <v>0</v>
      </c>
      <c r="W112" s="68">
        <f>SUM(W100+W103+W106+W109)</f>
        <v>0</v>
      </c>
      <c r="X112" s="68">
        <f>SUM(X100+X103+X106+X109)</f>
        <v>0</v>
      </c>
      <c r="Y112" s="96" t="s">
        <v>64</v>
      </c>
      <c r="Z112" s="65"/>
      <c r="AA112" s="65"/>
      <c r="AB112" s="67"/>
    </row>
    <row r="113" spans="1:27" s="150" customFormat="1" ht="30" customHeight="1" thickBot="1">
      <c r="A113" s="149" t="s">
        <v>77</v>
      </c>
      <c r="C113" s="151" t="s">
        <v>60</v>
      </c>
      <c r="N113" s="154"/>
      <c r="O113" s="154"/>
      <c r="U113" s="378" t="s">
        <v>78</v>
      </c>
      <c r="V113" s="151" t="s">
        <v>61</v>
      </c>
      <c r="AA113" s="151" t="s">
        <v>62</v>
      </c>
    </row>
    <row r="114" spans="1:27" ht="18.75">
      <c r="C114" s="82" t="s">
        <v>39</v>
      </c>
      <c r="D114" s="84"/>
      <c r="E114" s="84"/>
      <c r="F114" s="85">
        <f>SUM(G80)</f>
        <v>0</v>
      </c>
      <c r="N114" s="108"/>
      <c r="O114" s="108"/>
      <c r="U114" s="30"/>
      <c r="V114" s="82" t="s">
        <v>39</v>
      </c>
      <c r="W114" s="84"/>
      <c r="X114" s="85">
        <f>SUM(X80)</f>
        <v>0</v>
      </c>
      <c r="AA114" s="90">
        <f>SUM(F114-X114)</f>
        <v>0</v>
      </c>
    </row>
    <row r="115" spans="1:27" ht="18.75">
      <c r="C115" s="51" t="s">
        <v>24</v>
      </c>
      <c r="D115" s="72"/>
      <c r="E115" s="72"/>
      <c r="F115" s="86">
        <f>SUM(G112)</f>
        <v>0</v>
      </c>
      <c r="N115" s="108"/>
      <c r="O115" s="108"/>
      <c r="U115" s="30"/>
      <c r="V115" s="51" t="s">
        <v>24</v>
      </c>
      <c r="W115" s="72"/>
      <c r="X115" s="86">
        <f>SUM(X112)</f>
        <v>0</v>
      </c>
      <c r="AA115" s="91">
        <f>SUM(F115-X115)</f>
        <v>0</v>
      </c>
    </row>
    <row r="116" spans="1:27" ht="19.5" thickBot="1">
      <c r="C116" s="87" t="s">
        <v>6</v>
      </c>
      <c r="D116" s="88"/>
      <c r="E116" s="88"/>
      <c r="F116" s="89">
        <f>SUM(F114:F115)</f>
        <v>0</v>
      </c>
      <c r="N116" s="108"/>
      <c r="O116" s="108"/>
      <c r="U116" s="30"/>
      <c r="V116" s="87" t="s">
        <v>6</v>
      </c>
      <c r="W116" s="88"/>
      <c r="X116" s="89">
        <f>SUM(X114:X115)</f>
        <v>0</v>
      </c>
      <c r="AA116" s="92">
        <f>SUM(AA114:AA115)</f>
        <v>0</v>
      </c>
    </row>
    <row r="117" spans="1:27" s="150" customFormat="1" ht="30" customHeight="1" thickBot="1">
      <c r="N117" s="154"/>
      <c r="O117" s="154"/>
      <c r="U117" s="378" t="s">
        <v>79</v>
      </c>
      <c r="V117" s="151" t="s">
        <v>82</v>
      </c>
      <c r="AA117" s="415" t="s">
        <v>123</v>
      </c>
    </row>
    <row r="118" spans="1:27" s="150" customFormat="1" ht="14.45" customHeight="1">
      <c r="N118" s="154"/>
      <c r="O118" s="154"/>
      <c r="U118" s="378"/>
      <c r="V118" s="369" t="s">
        <v>2986</v>
      </c>
      <c r="W118" s="116" t="s">
        <v>66</v>
      </c>
      <c r="X118" s="370" t="s">
        <v>4</v>
      </c>
      <c r="AA118" s="416"/>
    </row>
    <row r="119" spans="1:27" ht="14.45" customHeight="1">
      <c r="N119" s="108"/>
      <c r="O119" s="108"/>
      <c r="U119" s="30"/>
      <c r="V119" s="83" t="s">
        <v>83</v>
      </c>
      <c r="W119" s="120"/>
      <c r="X119" s="99">
        <v>0</v>
      </c>
      <c r="AA119" s="416"/>
    </row>
    <row r="120" spans="1:27" ht="14.45" customHeight="1">
      <c r="N120" s="108"/>
      <c r="O120" s="108"/>
      <c r="U120" s="30"/>
      <c r="V120" s="83" t="s">
        <v>84</v>
      </c>
      <c r="W120" s="120"/>
      <c r="X120" s="99">
        <v>0</v>
      </c>
      <c r="AA120" s="368"/>
    </row>
    <row r="121" spans="1:27">
      <c r="N121" s="108"/>
      <c r="O121" s="108"/>
      <c r="U121" s="30"/>
      <c r="V121" s="83" t="s">
        <v>139</v>
      </c>
      <c r="W121" s="120"/>
      <c r="X121" s="99">
        <v>0</v>
      </c>
    </row>
    <row r="122" spans="1:27" ht="15.75" thickBot="1">
      <c r="N122" s="108"/>
      <c r="O122" s="108"/>
      <c r="U122" s="30"/>
      <c r="V122" s="97" t="s">
        <v>85</v>
      </c>
      <c r="W122" s="123"/>
      <c r="X122" s="107">
        <v>0</v>
      </c>
    </row>
    <row r="123" spans="1:27" s="150" customFormat="1" ht="30" customHeight="1" thickBot="1">
      <c r="C123" s="151" t="s">
        <v>2992</v>
      </c>
      <c r="N123" s="152"/>
      <c r="O123" s="152"/>
      <c r="U123" s="378" t="s">
        <v>80</v>
      </c>
      <c r="V123" s="151" t="s">
        <v>140</v>
      </c>
    </row>
    <row r="124" spans="1:27">
      <c r="B124" s="402"/>
      <c r="C124" s="403"/>
      <c r="D124" s="403"/>
      <c r="E124" s="403"/>
      <c r="F124" s="403"/>
      <c r="G124" s="403"/>
      <c r="H124" s="403"/>
      <c r="I124" s="403"/>
      <c r="J124" s="403"/>
      <c r="K124" s="403"/>
      <c r="L124" s="403"/>
      <c r="M124" s="403"/>
      <c r="N124" s="403"/>
      <c r="O124" s="403"/>
      <c r="P124" s="403"/>
      <c r="Q124" s="403"/>
      <c r="R124" s="403"/>
      <c r="S124" s="403"/>
      <c r="T124" s="404"/>
      <c r="U124" s="30"/>
      <c r="V124" s="369" t="s">
        <v>65</v>
      </c>
      <c r="W124" s="116" t="s">
        <v>66</v>
      </c>
      <c r="X124" s="370" t="s">
        <v>4</v>
      </c>
    </row>
    <row r="125" spans="1:27">
      <c r="B125" s="405"/>
      <c r="C125" s="406"/>
      <c r="D125" s="406"/>
      <c r="E125" s="406"/>
      <c r="F125" s="406"/>
      <c r="G125" s="406"/>
      <c r="H125" s="406"/>
      <c r="I125" s="406"/>
      <c r="J125" s="406"/>
      <c r="K125" s="406"/>
      <c r="L125" s="406"/>
      <c r="M125" s="406"/>
      <c r="N125" s="406"/>
      <c r="O125" s="406"/>
      <c r="P125" s="406"/>
      <c r="Q125" s="406"/>
      <c r="R125" s="406"/>
      <c r="S125" s="406"/>
      <c r="T125" s="407"/>
      <c r="U125" s="30"/>
      <c r="V125" s="121"/>
      <c r="W125" s="120"/>
      <c r="X125" s="99" t="e">
        <f>SUM(K33/2)</f>
        <v>#N/A</v>
      </c>
    </row>
    <row r="126" spans="1:27">
      <c r="B126" s="405"/>
      <c r="C126" s="406"/>
      <c r="D126" s="406"/>
      <c r="E126" s="406"/>
      <c r="F126" s="406"/>
      <c r="G126" s="406"/>
      <c r="H126" s="406"/>
      <c r="I126" s="406"/>
      <c r="J126" s="406"/>
      <c r="K126" s="406"/>
      <c r="L126" s="406"/>
      <c r="M126" s="406"/>
      <c r="N126" s="406"/>
      <c r="O126" s="406"/>
      <c r="P126" s="406"/>
      <c r="Q126" s="406"/>
      <c r="R126" s="406"/>
      <c r="S126" s="406"/>
      <c r="T126" s="407"/>
      <c r="U126" s="30"/>
      <c r="V126" s="121"/>
      <c r="W126" s="120"/>
      <c r="X126" s="99">
        <v>0</v>
      </c>
    </row>
    <row r="127" spans="1:27">
      <c r="B127" s="405"/>
      <c r="C127" s="406"/>
      <c r="D127" s="406"/>
      <c r="E127" s="406"/>
      <c r="F127" s="406"/>
      <c r="G127" s="406"/>
      <c r="H127" s="406"/>
      <c r="I127" s="406"/>
      <c r="J127" s="406"/>
      <c r="K127" s="406"/>
      <c r="L127" s="406"/>
      <c r="M127" s="406"/>
      <c r="N127" s="406"/>
      <c r="O127" s="406"/>
      <c r="P127" s="406"/>
      <c r="Q127" s="406"/>
      <c r="R127" s="406"/>
      <c r="S127" s="406"/>
      <c r="T127" s="407"/>
      <c r="U127" s="30"/>
      <c r="V127" s="121"/>
      <c r="W127" s="120"/>
      <c r="X127" s="99">
        <v>0</v>
      </c>
    </row>
    <row r="128" spans="1:27">
      <c r="B128" s="405"/>
      <c r="C128" s="406"/>
      <c r="D128" s="406"/>
      <c r="E128" s="406"/>
      <c r="F128" s="406"/>
      <c r="G128" s="406"/>
      <c r="H128" s="406"/>
      <c r="I128" s="406"/>
      <c r="J128" s="406"/>
      <c r="K128" s="406"/>
      <c r="L128" s="406"/>
      <c r="M128" s="406"/>
      <c r="N128" s="406"/>
      <c r="O128" s="406"/>
      <c r="P128" s="406"/>
      <c r="Q128" s="406"/>
      <c r="R128" s="406"/>
      <c r="S128" s="406"/>
      <c r="T128" s="407"/>
      <c r="U128" s="30"/>
      <c r="V128" s="121"/>
      <c r="W128" s="120"/>
      <c r="X128" s="99">
        <v>0</v>
      </c>
    </row>
    <row r="129" spans="2:28">
      <c r="B129" s="405"/>
      <c r="C129" s="406"/>
      <c r="D129" s="406"/>
      <c r="E129" s="406"/>
      <c r="F129" s="406"/>
      <c r="G129" s="406"/>
      <c r="H129" s="406"/>
      <c r="I129" s="406"/>
      <c r="J129" s="406"/>
      <c r="K129" s="406"/>
      <c r="L129" s="406"/>
      <c r="M129" s="406"/>
      <c r="N129" s="406"/>
      <c r="O129" s="406"/>
      <c r="P129" s="406"/>
      <c r="Q129" s="406"/>
      <c r="R129" s="406"/>
      <c r="S129" s="406"/>
      <c r="T129" s="407"/>
      <c r="U129" s="30"/>
      <c r="V129" s="121"/>
      <c r="W129" s="120"/>
      <c r="X129" s="99">
        <v>0</v>
      </c>
    </row>
    <row r="130" spans="2:28" ht="15.75" thickBot="1">
      <c r="B130" s="405"/>
      <c r="C130" s="406"/>
      <c r="D130" s="406"/>
      <c r="E130" s="406"/>
      <c r="F130" s="406"/>
      <c r="G130" s="406"/>
      <c r="H130" s="406"/>
      <c r="I130" s="406"/>
      <c r="J130" s="406"/>
      <c r="K130" s="406"/>
      <c r="L130" s="406"/>
      <c r="M130" s="406"/>
      <c r="N130" s="406"/>
      <c r="O130" s="406"/>
      <c r="P130" s="406"/>
      <c r="Q130" s="406"/>
      <c r="R130" s="406"/>
      <c r="S130" s="406"/>
      <c r="T130" s="407"/>
      <c r="U130" s="30"/>
      <c r="V130" s="64"/>
      <c r="W130" s="65"/>
      <c r="X130" s="100" t="e">
        <f>SUM(X125:X129)</f>
        <v>#N/A</v>
      </c>
    </row>
    <row r="131" spans="2:28" s="150" customFormat="1" ht="30" customHeight="1" thickBot="1">
      <c r="B131" s="408"/>
      <c r="C131" s="409"/>
      <c r="D131" s="409"/>
      <c r="E131" s="409"/>
      <c r="F131" s="409"/>
      <c r="G131" s="409"/>
      <c r="H131" s="409"/>
      <c r="I131" s="409"/>
      <c r="J131" s="409"/>
      <c r="K131" s="409"/>
      <c r="L131" s="409"/>
      <c r="M131" s="409"/>
      <c r="N131" s="409"/>
      <c r="O131" s="409"/>
      <c r="P131" s="409"/>
      <c r="Q131" s="409"/>
      <c r="R131" s="409"/>
      <c r="S131" s="409"/>
      <c r="T131" s="410"/>
      <c r="U131" s="378" t="s">
        <v>81</v>
      </c>
      <c r="V131" s="151" t="s">
        <v>71</v>
      </c>
    </row>
    <row r="132" spans="2:28" ht="18.75">
      <c r="B132" s="405"/>
      <c r="C132" s="406"/>
      <c r="D132" s="406"/>
      <c r="E132" s="406"/>
      <c r="F132" s="406"/>
      <c r="G132" s="406"/>
      <c r="H132" s="406"/>
      <c r="I132" s="406"/>
      <c r="J132" s="406"/>
      <c r="K132" s="406"/>
      <c r="L132" s="406"/>
      <c r="M132" s="406"/>
      <c r="N132" s="406"/>
      <c r="O132" s="406"/>
      <c r="P132" s="406"/>
      <c r="Q132" s="406"/>
      <c r="R132" s="406"/>
      <c r="S132" s="406"/>
      <c r="T132" s="407"/>
      <c r="U132" s="30"/>
      <c r="V132" s="104" t="s">
        <v>67</v>
      </c>
      <c r="W132" s="59"/>
      <c r="X132" s="101" t="e">
        <f>SUM(K33)</f>
        <v>#N/A</v>
      </c>
    </row>
    <row r="133" spans="2:28" ht="18.75">
      <c r="B133" s="405"/>
      <c r="C133" s="406"/>
      <c r="D133" s="406"/>
      <c r="E133" s="406"/>
      <c r="F133" s="406"/>
      <c r="G133" s="406"/>
      <c r="H133" s="406"/>
      <c r="I133" s="406"/>
      <c r="J133" s="406"/>
      <c r="K133" s="406"/>
      <c r="L133" s="406"/>
      <c r="M133" s="406"/>
      <c r="N133" s="406"/>
      <c r="O133" s="406"/>
      <c r="P133" s="406"/>
      <c r="Q133" s="406"/>
      <c r="R133" s="406"/>
      <c r="S133" s="406"/>
      <c r="T133" s="407"/>
      <c r="U133" s="30"/>
      <c r="V133" s="103" t="s">
        <v>68</v>
      </c>
      <c r="W133" s="5"/>
      <c r="X133" s="102">
        <f>SUM(X116)</f>
        <v>0</v>
      </c>
    </row>
    <row r="134" spans="2:28" ht="19.5" thickBot="1">
      <c r="B134" s="405"/>
      <c r="C134" s="406"/>
      <c r="D134" s="406"/>
      <c r="E134" s="406"/>
      <c r="F134" s="406"/>
      <c r="G134" s="406"/>
      <c r="H134" s="406"/>
      <c r="I134" s="406"/>
      <c r="J134" s="406"/>
      <c r="K134" s="406"/>
      <c r="L134" s="406"/>
      <c r="M134" s="406"/>
      <c r="N134" s="406"/>
      <c r="O134" s="406"/>
      <c r="P134" s="406"/>
      <c r="Q134" s="406"/>
      <c r="R134" s="406"/>
      <c r="S134" s="406"/>
      <c r="T134" s="407"/>
      <c r="U134" s="30"/>
      <c r="V134" s="87" t="s">
        <v>69</v>
      </c>
      <c r="W134" s="105"/>
      <c r="X134" s="106" t="e">
        <f>SUM(X132-X133)</f>
        <v>#N/A</v>
      </c>
    </row>
    <row r="135" spans="2:28" s="150" customFormat="1" ht="30" customHeight="1" thickBot="1">
      <c r="B135" s="408"/>
      <c r="C135" s="409"/>
      <c r="D135" s="409"/>
      <c r="E135" s="409"/>
      <c r="F135" s="409"/>
      <c r="G135" s="409"/>
      <c r="H135" s="409"/>
      <c r="I135" s="409"/>
      <c r="J135" s="409"/>
      <c r="K135" s="409"/>
      <c r="L135" s="409"/>
      <c r="M135" s="409"/>
      <c r="N135" s="409"/>
      <c r="O135" s="409"/>
      <c r="P135" s="409"/>
      <c r="Q135" s="409"/>
      <c r="R135" s="409"/>
      <c r="S135" s="409"/>
      <c r="T135" s="410"/>
      <c r="U135" s="378" t="s">
        <v>86</v>
      </c>
      <c r="V135" s="151" t="s">
        <v>70</v>
      </c>
      <c r="Y135" s="420" t="s">
        <v>137</v>
      </c>
      <c r="Z135" s="420"/>
      <c r="AA135" s="420"/>
    </row>
    <row r="136" spans="2:28" ht="14.45" customHeight="1">
      <c r="B136" s="405"/>
      <c r="C136" s="406"/>
      <c r="D136" s="406"/>
      <c r="E136" s="406"/>
      <c r="F136" s="406"/>
      <c r="G136" s="406"/>
      <c r="H136" s="406"/>
      <c r="I136" s="406"/>
      <c r="J136" s="406"/>
      <c r="K136" s="406"/>
      <c r="L136" s="406"/>
      <c r="M136" s="406"/>
      <c r="N136" s="406"/>
      <c r="O136" s="406"/>
      <c r="P136" s="406"/>
      <c r="Q136" s="406"/>
      <c r="R136" s="406"/>
      <c r="S136" s="406"/>
      <c r="T136" s="407"/>
      <c r="V136" s="369" t="s">
        <v>53</v>
      </c>
      <c r="W136" s="116" t="s">
        <v>66</v>
      </c>
      <c r="X136" s="370" t="s">
        <v>4</v>
      </c>
      <c r="Y136" s="418" t="s">
        <v>138</v>
      </c>
      <c r="Z136" s="419"/>
      <c r="AA136" s="419"/>
      <c r="AB136" s="419"/>
    </row>
    <row r="137" spans="2:28" ht="15.75" thickBot="1">
      <c r="B137" s="411"/>
      <c r="C137" s="412"/>
      <c r="D137" s="412"/>
      <c r="E137" s="412"/>
      <c r="F137" s="412"/>
      <c r="G137" s="412"/>
      <c r="H137" s="412"/>
      <c r="I137" s="412"/>
      <c r="J137" s="412"/>
      <c r="K137" s="412"/>
      <c r="L137" s="412"/>
      <c r="M137" s="412"/>
      <c r="N137" s="412"/>
      <c r="O137" s="412"/>
      <c r="P137" s="412"/>
      <c r="Q137" s="412"/>
      <c r="R137" s="412"/>
      <c r="S137" s="412"/>
      <c r="T137" s="413"/>
      <c r="V137" s="122"/>
      <c r="W137" s="123"/>
      <c r="X137" s="107">
        <v>0</v>
      </c>
      <c r="Y137" s="418"/>
      <c r="Z137" s="419"/>
      <c r="AA137" s="419"/>
      <c r="AB137" s="419"/>
    </row>
    <row r="138" spans="2:28" ht="15.75" thickBot="1"/>
    <row r="139" spans="2:28" ht="21.75" thickBot="1">
      <c r="G139" s="417" t="s">
        <v>2987</v>
      </c>
      <c r="H139" s="417"/>
      <c r="I139" s="417"/>
      <c r="J139" s="417"/>
      <c r="K139" s="417"/>
      <c r="P139" s="417" t="s">
        <v>2989</v>
      </c>
      <c r="Q139" s="417"/>
      <c r="U139" s="378" t="s">
        <v>3017</v>
      </c>
      <c r="V139" s="399" t="s">
        <v>3016</v>
      </c>
      <c r="W139" s="400"/>
      <c r="X139" s="401"/>
    </row>
    <row r="140" spans="2:28">
      <c r="G140" s="417" t="s">
        <v>2988</v>
      </c>
      <c r="H140" s="417"/>
      <c r="I140" s="417"/>
      <c r="J140" s="417"/>
      <c r="K140" s="417"/>
      <c r="P140" s="417" t="s">
        <v>2988</v>
      </c>
      <c r="Q140" s="417"/>
    </row>
    <row r="146" spans="7:16">
      <c r="G146" s="1" t="s">
        <v>2991</v>
      </c>
      <c r="P146" s="1" t="s">
        <v>2989</v>
      </c>
    </row>
    <row r="147" spans="7:16">
      <c r="G147" s="1" t="s">
        <v>2987</v>
      </c>
      <c r="P147" s="1" t="s">
        <v>2990</v>
      </c>
    </row>
  </sheetData>
  <sheetProtection algorithmName="SHA-512" hashValue="xM9qmplNLFlHK7KPSyh/QjcIWrI3OdxBI4/9wRlqe9h8tbTvRko4lrT9L1VzRN1DU8d2C3TKZNSqYWhBiKWyQw==" saltValue="xyAWWR8xVoMvgXZHCIgogA==" spinCount="100000" sheet="1" objects="1" scenarios="1"/>
  <mergeCells count="31">
    <mergeCell ref="AA82:AA88"/>
    <mergeCell ref="G37:K37"/>
    <mergeCell ref="O52:AB53"/>
    <mergeCell ref="O54:AB54"/>
    <mergeCell ref="P6:AB12"/>
    <mergeCell ref="D15:M15"/>
    <mergeCell ref="O70:AB72"/>
    <mergeCell ref="K14:M14"/>
    <mergeCell ref="O35:AB39"/>
    <mergeCell ref="O41:AB50"/>
    <mergeCell ref="O66:AB68"/>
    <mergeCell ref="O56:AB58"/>
    <mergeCell ref="O60:AB64"/>
    <mergeCell ref="D16:F16"/>
    <mergeCell ref="D23:M23"/>
    <mergeCell ref="D17:M17"/>
    <mergeCell ref="I77:M79"/>
    <mergeCell ref="K33:M33"/>
    <mergeCell ref="D29:M29"/>
    <mergeCell ref="G38:K38"/>
    <mergeCell ref="G62:K62"/>
    <mergeCell ref="G63:K63"/>
    <mergeCell ref="G48:K48"/>
    <mergeCell ref="G49:K49"/>
    <mergeCell ref="AA117:AA119"/>
    <mergeCell ref="G139:K139"/>
    <mergeCell ref="P139:Q139"/>
    <mergeCell ref="G140:K140"/>
    <mergeCell ref="P140:Q140"/>
    <mergeCell ref="Y136:AB137"/>
    <mergeCell ref="Y135:AA135"/>
  </mergeCells>
  <phoneticPr fontId="17" type="noConversion"/>
  <conditionalFormatting sqref="C91:D91">
    <cfRule type="expression" dxfId="11" priority="19">
      <formula>$G$91&lt;1</formula>
    </cfRule>
  </conditionalFormatting>
  <conditionalFormatting sqref="C92:D92">
    <cfRule type="expression" dxfId="10" priority="18">
      <formula>$G$92&lt;1</formula>
    </cfRule>
  </conditionalFormatting>
  <conditionalFormatting sqref="C93:D93">
    <cfRule type="expression" dxfId="9" priority="17">
      <formula>$G$93&lt;1</formula>
    </cfRule>
  </conditionalFormatting>
  <conditionalFormatting sqref="C94:D94">
    <cfRule type="expression" dxfId="8" priority="16">
      <formula>$G$94&lt;1</formula>
    </cfRule>
  </conditionalFormatting>
  <conditionalFormatting sqref="C95:D95">
    <cfRule type="expression" dxfId="7" priority="15">
      <formula>$G$95&lt;1</formula>
    </cfRule>
  </conditionalFormatting>
  <conditionalFormatting sqref="C96:D96">
    <cfRule type="expression" dxfId="6" priority="14">
      <formula>$G$96&lt;1</formula>
    </cfRule>
  </conditionalFormatting>
  <conditionalFormatting sqref="C97:D97">
    <cfRule type="expression" dxfId="5" priority="13">
      <formula>$G$97&lt;1</formula>
    </cfRule>
  </conditionalFormatting>
  <conditionalFormatting sqref="C98:D98">
    <cfRule type="expression" dxfId="4" priority="12">
      <formula>$G$98&lt;1</formula>
    </cfRule>
  </conditionalFormatting>
  <conditionalFormatting sqref="C99:D99">
    <cfRule type="expression" dxfId="3" priority="11">
      <formula>$G$99&lt;1</formula>
    </cfRule>
  </conditionalFormatting>
  <conditionalFormatting sqref="C103:D104 C107:D107">
    <cfRule type="expression" dxfId="2" priority="20">
      <formula>$M$57&lt;1</formula>
    </cfRule>
  </conditionalFormatting>
  <conditionalFormatting sqref="C106:D106">
    <cfRule type="expression" dxfId="1" priority="21">
      <formula>$M$67&lt;1</formula>
    </cfRule>
  </conditionalFormatting>
  <conditionalFormatting sqref="C109:D109">
    <cfRule type="expression" dxfId="0" priority="22">
      <formula>$M$71&lt;1</formula>
    </cfRule>
  </conditionalFormatting>
  <dataValidations count="3">
    <dataValidation type="list" errorStyle="information" allowBlank="1" showInputMessage="1" showErrorMessage="1" promptTitle="Seleziona" prompt="compendo orario" sqref="G36 G61" xr:uid="{4F7EDA3A-3A07-4C3E-AA65-794343F94AB5}">
      <formula1>$G$41:$G$47</formula1>
    </dataValidation>
    <dataValidation type="list" allowBlank="1" showInputMessage="1" showErrorMessage="1" sqref="G139" xr:uid="{75ED5651-CF0F-4682-8DDE-0D07F4CDA76E}">
      <formula1>$G$146:$G$147</formula1>
    </dataValidation>
    <dataValidation type="list" allowBlank="1" showInputMessage="1" showErrorMessage="1" sqref="P139:Q139" xr:uid="{29ABD242-A229-447C-BC3E-50E496F08DCD}">
      <formula1>$P$146:$P$147</formula1>
    </dataValidation>
  </dataValidations>
  <hyperlinks>
    <hyperlink ref="I77:M79" r:id="rId1" display="http://www.arenanicola.com/" xr:uid="{EABD5A2B-02B0-414C-96BA-429F0224352C}"/>
    <hyperlink ref="J77:J79" r:id="rId2" display="http://www.arenanicola.com/" xr:uid="{9219FF0A-8EC1-4DC5-923B-10CCB1B05D1F}"/>
    <hyperlink ref="AA1" r:id="rId3" xr:uid="{69AD261D-2A21-4692-8532-D557A8A1C70C}"/>
  </hyperlinks>
  <pageMargins left="0.51181102362204722" right="0.11811023622047245" top="0.55118110236220474" bottom="0.55118110236220474" header="0.31496062992125984" footer="0.31496062992125984"/>
  <pageSetup paperSize="8" scale="54" orientation="landscape" r:id="rId4"/>
  <headerFooter>
    <oddHeader>&amp;LData stampa: &amp;D - &amp;T</oddHeader>
    <oddFooter>&amp;L&amp;14Data stampa: &amp;D - &amp;T&amp;R&amp;14Foglio &amp;P / &amp;N</oddFooter>
  </headerFooter>
  <rowBreaks count="2" manualBreakCount="2">
    <brk id="74" max="16383" man="1"/>
    <brk id="141" max="16383" man="1"/>
  </rowBreaks>
  <colBreaks count="1" manualBreakCount="1">
    <brk id="29" max="1048575" man="1"/>
  </colBreaks>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FB814-D13B-4EC4-A6A7-14A124C8375A}">
  <dimension ref="A17:AL950"/>
  <sheetViews>
    <sheetView showGridLines="0" showRowColHeaders="0" topLeftCell="AU931" workbookViewId="0">
      <selection activeCell="BD933" sqref="BD933"/>
    </sheetView>
  </sheetViews>
  <sheetFormatPr defaultRowHeight="15"/>
  <cols>
    <col min="1" max="2" width="0" hidden="1" customWidth="1"/>
    <col min="3" max="3" width="0.85546875" hidden="1" customWidth="1"/>
    <col min="4" max="4" width="4.5703125" hidden="1" customWidth="1"/>
    <col min="5" max="5" width="12.5703125" hidden="1" customWidth="1"/>
    <col min="6" max="8" width="0.85546875" hidden="1" customWidth="1"/>
    <col min="9" max="9" width="4.5703125" hidden="1" customWidth="1"/>
    <col min="10" max="10" width="12.5703125" hidden="1" customWidth="1"/>
    <col min="11" max="13" width="0.85546875" hidden="1" customWidth="1"/>
    <col min="14" max="14" width="4.5703125" hidden="1" customWidth="1"/>
    <col min="15" max="15" width="12.5703125" hidden="1" customWidth="1"/>
    <col min="16" max="16" width="0.85546875" hidden="1" customWidth="1"/>
    <col min="17" max="46" width="0" hidden="1" customWidth="1"/>
  </cols>
  <sheetData>
    <row r="17" spans="3:16" ht="22.5" customHeight="1">
      <c r="C17" s="485" t="s">
        <v>3014</v>
      </c>
      <c r="D17" s="486"/>
      <c r="E17" s="486"/>
      <c r="F17" s="486"/>
      <c r="G17" s="486"/>
      <c r="H17" s="486"/>
      <c r="I17" s="486"/>
      <c r="J17" s="486"/>
      <c r="K17" s="486"/>
      <c r="L17" s="486"/>
      <c r="M17" s="486"/>
      <c r="N17" s="486"/>
      <c r="O17" s="486"/>
      <c r="P17" s="487"/>
    </row>
    <row r="18" spans="3:16" ht="5.45" customHeight="1"/>
    <row r="19" spans="3:16" ht="4.5" customHeight="1">
      <c r="C19" s="381"/>
      <c r="D19" s="382"/>
      <c r="E19" s="382"/>
      <c r="F19" s="383"/>
      <c r="H19" s="381"/>
      <c r="I19" s="382"/>
      <c r="J19" s="382"/>
      <c r="K19" s="383"/>
      <c r="M19" s="381"/>
      <c r="N19" s="382"/>
      <c r="O19" s="382"/>
      <c r="P19" s="383"/>
    </row>
    <row r="20" spans="3:16" ht="23.1" customHeight="1">
      <c r="C20" s="384"/>
      <c r="D20" s="483" t="s">
        <v>3010</v>
      </c>
      <c r="E20" s="484"/>
      <c r="F20" s="385"/>
      <c r="H20" s="384"/>
      <c r="I20" s="483" t="s">
        <v>3011</v>
      </c>
      <c r="J20" s="484"/>
      <c r="K20" s="385"/>
      <c r="M20" s="384"/>
      <c r="N20" s="483" t="s">
        <v>3012</v>
      </c>
      <c r="O20" s="484"/>
      <c r="P20" s="385"/>
    </row>
    <row r="21" spans="3:16" ht="7.5" customHeight="1">
      <c r="C21" s="384"/>
      <c r="F21" s="385"/>
      <c r="H21" s="384"/>
      <c r="K21" s="385"/>
      <c r="M21" s="384"/>
      <c r="P21" s="385"/>
    </row>
    <row r="22" spans="3:16" ht="23.1" customHeight="1">
      <c r="C22" s="384"/>
      <c r="E22" s="386" t="s">
        <v>3001</v>
      </c>
      <c r="F22" s="385"/>
      <c r="H22" s="384"/>
      <c r="J22" s="386" t="s">
        <v>3004</v>
      </c>
      <c r="K22" s="385"/>
      <c r="M22" s="384"/>
      <c r="O22" s="386" t="s">
        <v>3007</v>
      </c>
      <c r="P22" s="385"/>
    </row>
    <row r="23" spans="3:16" ht="23.1" customHeight="1">
      <c r="C23" s="384"/>
      <c r="E23" s="386" t="s">
        <v>3002</v>
      </c>
      <c r="F23" s="385"/>
      <c r="H23" s="384"/>
      <c r="J23" s="386" t="s">
        <v>3005</v>
      </c>
      <c r="K23" s="385"/>
      <c r="M23" s="384"/>
      <c r="O23" s="386" t="s">
        <v>3008</v>
      </c>
      <c r="P23" s="385"/>
    </row>
    <row r="24" spans="3:16" ht="26.1" customHeight="1">
      <c r="C24" s="387"/>
      <c r="D24" s="388"/>
      <c r="E24" s="389" t="s">
        <v>3003</v>
      </c>
      <c r="F24" s="390"/>
      <c r="H24" s="387"/>
      <c r="I24" s="388"/>
      <c r="J24" s="389" t="s">
        <v>3006</v>
      </c>
      <c r="K24" s="390"/>
      <c r="M24" s="387"/>
      <c r="N24" s="388"/>
      <c r="O24" s="389" t="s">
        <v>3009</v>
      </c>
      <c r="P24" s="390"/>
    </row>
    <row r="25" spans="3:16" ht="5.45" customHeight="1"/>
    <row r="26" spans="3:16">
      <c r="C26" s="488" t="s">
        <v>3013</v>
      </c>
      <c r="D26" s="488"/>
      <c r="E26" s="488"/>
      <c r="F26" s="488"/>
      <c r="G26" s="488"/>
      <c r="H26" s="488"/>
      <c r="I26" s="488"/>
      <c r="J26" s="488"/>
      <c r="K26" s="488"/>
      <c r="L26" s="488"/>
      <c r="M26" s="488"/>
      <c r="N26" s="488"/>
      <c r="O26" s="488"/>
      <c r="P26" s="488"/>
    </row>
    <row r="33" spans="1:38" s="1" customFormat="1">
      <c r="A33" s="1">
        <v>1</v>
      </c>
      <c r="B33" s="1">
        <v>2</v>
      </c>
      <c r="C33" s="1">
        <v>3</v>
      </c>
      <c r="D33" s="1">
        <v>4</v>
      </c>
      <c r="E33" s="1">
        <v>5</v>
      </c>
      <c r="F33" s="1">
        <v>6</v>
      </c>
      <c r="G33" s="1">
        <v>7</v>
      </c>
      <c r="H33" s="1">
        <v>8</v>
      </c>
      <c r="I33" s="1">
        <v>9</v>
      </c>
      <c r="J33" s="1">
        <v>10</v>
      </c>
      <c r="K33" s="1">
        <v>11</v>
      </c>
      <c r="L33" s="1">
        <v>12</v>
      </c>
      <c r="M33" s="1">
        <v>13</v>
      </c>
      <c r="N33" s="1">
        <v>14</v>
      </c>
      <c r="O33" s="1">
        <v>15</v>
      </c>
      <c r="P33" s="1">
        <v>16</v>
      </c>
      <c r="Q33" s="1">
        <v>17</v>
      </c>
      <c r="R33" s="1">
        <v>18</v>
      </c>
      <c r="S33" s="1">
        <v>19</v>
      </c>
      <c r="T33" s="1">
        <v>20</v>
      </c>
      <c r="U33" s="1">
        <v>21</v>
      </c>
      <c r="V33" s="1">
        <v>22</v>
      </c>
      <c r="W33" s="1">
        <v>23</v>
      </c>
      <c r="X33" s="1">
        <v>24</v>
      </c>
      <c r="Y33" s="1">
        <v>25</v>
      </c>
      <c r="Z33" s="1">
        <v>26</v>
      </c>
      <c r="AA33" s="1">
        <v>27</v>
      </c>
      <c r="AB33" s="1">
        <v>28</v>
      </c>
      <c r="AC33" s="1" t="e">
        <f>VLOOKUP(Gestione!K14,A35:AL950,29,FALSE)</f>
        <v>#N/A</v>
      </c>
      <c r="AD33" s="1" t="e">
        <f>VLOOKUP(Gestione!K14,A35:AL950,30,FALSE)</f>
        <v>#N/A</v>
      </c>
      <c r="AE33" s="1" t="e">
        <f>VLOOKUP(Gestione!K14,A35:AL950,31,FALSE)</f>
        <v>#N/A</v>
      </c>
      <c r="AF33" s="1" t="e">
        <f>VLOOKUP(Gestione!K14,A35:AL950,32,FALSE)</f>
        <v>#N/A</v>
      </c>
      <c r="AG33" s="1" t="e">
        <f>VLOOKUP(Gestione!K14,A35:AL950,33,FALSE)</f>
        <v>#N/A</v>
      </c>
      <c r="AH33" s="1" t="e">
        <f>VLOOKUP(Gestione!K14,A35:AL950,34,FALSE)</f>
        <v>#N/A</v>
      </c>
      <c r="AI33" s="1" t="e">
        <f>VLOOKUP(Gestione!K14,A35:AL950,35,FALSE)</f>
        <v>#N/A</v>
      </c>
      <c r="AJ33" s="1" t="e">
        <f>VLOOKUP(Gestione!K14,A35:AL950,36,FALSE)</f>
        <v>#N/A</v>
      </c>
      <c r="AK33" s="1" t="e">
        <f>VLOOKUP(Gestione!K14,A35:AL950,37,FALSE)</f>
        <v>#N/A</v>
      </c>
      <c r="AL33" s="1" t="e">
        <f>VLOOKUP(Gestione!K14,A35:AL950,38,FALSE)</f>
        <v>#N/A</v>
      </c>
    </row>
    <row r="34" spans="1:38" s="1" customFormat="1" ht="58.5">
      <c r="A34" s="199" t="s">
        <v>157</v>
      </c>
      <c r="N34" s="11"/>
      <c r="O34" s="11"/>
      <c r="AC34" s="199" t="s">
        <v>155</v>
      </c>
      <c r="AD34" s="200" t="s">
        <v>156</v>
      </c>
      <c r="AE34" s="199" t="s">
        <v>157</v>
      </c>
      <c r="AF34" s="199" t="s">
        <v>158</v>
      </c>
      <c r="AG34" s="201" t="s">
        <v>159</v>
      </c>
      <c r="AH34" s="202" t="s">
        <v>160</v>
      </c>
      <c r="AI34" s="199" t="s">
        <v>161</v>
      </c>
      <c r="AJ34" s="199" t="s">
        <v>162</v>
      </c>
      <c r="AK34" s="203" t="s">
        <v>163</v>
      </c>
      <c r="AL34" s="204"/>
    </row>
    <row r="35" spans="1:38" s="1" customFormat="1" ht="58.5">
      <c r="A35" s="207" t="s">
        <v>2961</v>
      </c>
      <c r="N35" s="11"/>
      <c r="O35" s="11"/>
      <c r="AC35" s="205">
        <v>1</v>
      </c>
      <c r="AD35" s="206">
        <v>81</v>
      </c>
      <c r="AE35" s="207" t="s">
        <v>2961</v>
      </c>
      <c r="AF35" s="208" t="s">
        <v>164</v>
      </c>
      <c r="AG35" s="209" t="s">
        <v>165</v>
      </c>
      <c r="AH35" s="210">
        <v>1097270</v>
      </c>
      <c r="AI35" s="207" t="s">
        <v>166</v>
      </c>
      <c r="AJ35" s="209" t="s">
        <v>167</v>
      </c>
      <c r="AK35" s="211">
        <v>201000</v>
      </c>
      <c r="AL35" s="212" t="s">
        <v>168</v>
      </c>
    </row>
    <row r="36" spans="1:38" s="1" customFormat="1" ht="39">
      <c r="A36" s="215" t="s">
        <v>169</v>
      </c>
      <c r="N36" s="11"/>
      <c r="O36" s="11"/>
      <c r="AC36" s="213">
        <v>2</v>
      </c>
      <c r="AD36" s="214">
        <v>56.499600000000001</v>
      </c>
      <c r="AE36" s="215" t="s">
        <v>169</v>
      </c>
      <c r="AF36" s="216" t="s">
        <v>170</v>
      </c>
      <c r="AG36" s="216" t="s">
        <v>171</v>
      </c>
      <c r="AH36" s="217">
        <v>1097069</v>
      </c>
      <c r="AI36" s="215" t="s">
        <v>172</v>
      </c>
      <c r="AJ36" s="216" t="s">
        <v>173</v>
      </c>
      <c r="AK36" s="218">
        <v>201000</v>
      </c>
      <c r="AL36" s="212" t="s">
        <v>168</v>
      </c>
    </row>
    <row r="37" spans="1:38" s="1" customFormat="1" ht="39">
      <c r="A37" s="207" t="s">
        <v>174</v>
      </c>
      <c r="N37" s="11"/>
      <c r="O37" s="11"/>
      <c r="AC37" s="205">
        <v>3</v>
      </c>
      <c r="AD37" s="206">
        <v>54.974400000000003</v>
      </c>
      <c r="AE37" s="207" t="s">
        <v>174</v>
      </c>
      <c r="AF37" s="209" t="s">
        <v>170</v>
      </c>
      <c r="AG37" s="209" t="s">
        <v>175</v>
      </c>
      <c r="AH37" s="210">
        <v>1097474</v>
      </c>
      <c r="AI37" s="207" t="s">
        <v>176</v>
      </c>
      <c r="AJ37" s="209" t="s">
        <v>173</v>
      </c>
      <c r="AK37" s="211">
        <v>201000</v>
      </c>
      <c r="AL37" s="212" t="s">
        <v>168</v>
      </c>
    </row>
    <row r="38" spans="1:38" s="1" customFormat="1" ht="58.5">
      <c r="A38" s="215" t="s">
        <v>177</v>
      </c>
      <c r="N38" s="11"/>
      <c r="O38" s="11"/>
      <c r="AC38" s="213">
        <v>4</v>
      </c>
      <c r="AD38" s="214">
        <v>52.969000000000001</v>
      </c>
      <c r="AE38" s="215" t="s">
        <v>177</v>
      </c>
      <c r="AF38" s="216" t="s">
        <v>178</v>
      </c>
      <c r="AG38" s="216" t="s">
        <v>179</v>
      </c>
      <c r="AH38" s="217">
        <v>1097568</v>
      </c>
      <c r="AI38" s="215" t="s">
        <v>180</v>
      </c>
      <c r="AJ38" s="216" t="s">
        <v>173</v>
      </c>
      <c r="AK38" s="218">
        <v>201000</v>
      </c>
      <c r="AL38" s="212" t="s">
        <v>168</v>
      </c>
    </row>
    <row r="39" spans="1:38" s="1" customFormat="1" ht="39">
      <c r="A39" s="207" t="s">
        <v>181</v>
      </c>
      <c r="N39" s="11"/>
      <c r="O39" s="11"/>
      <c r="AC39" s="205">
        <v>5</v>
      </c>
      <c r="AD39" s="206">
        <v>52.795099999999998</v>
      </c>
      <c r="AE39" s="207" t="s">
        <v>181</v>
      </c>
      <c r="AF39" s="209" t="s">
        <v>170</v>
      </c>
      <c r="AG39" s="209" t="s">
        <v>182</v>
      </c>
      <c r="AH39" s="210">
        <v>1097090</v>
      </c>
      <c r="AI39" s="207" t="s">
        <v>183</v>
      </c>
      <c r="AJ39" s="209" t="s">
        <v>173</v>
      </c>
      <c r="AK39" s="211">
        <v>201000</v>
      </c>
      <c r="AL39" s="212" t="s">
        <v>168</v>
      </c>
    </row>
    <row r="40" spans="1:38" s="1" customFormat="1" ht="39">
      <c r="A40" s="215" t="s">
        <v>184</v>
      </c>
      <c r="N40" s="11"/>
      <c r="O40" s="11"/>
      <c r="AC40" s="213">
        <v>6</v>
      </c>
      <c r="AD40" s="214">
        <v>52.619599999999998</v>
      </c>
      <c r="AE40" s="215" t="s">
        <v>184</v>
      </c>
      <c r="AF40" s="216" t="s">
        <v>170</v>
      </c>
      <c r="AG40" s="216" t="s">
        <v>185</v>
      </c>
      <c r="AH40" s="217">
        <v>1097087</v>
      </c>
      <c r="AI40" s="215" t="s">
        <v>186</v>
      </c>
      <c r="AJ40" s="216" t="s">
        <v>173</v>
      </c>
      <c r="AK40" s="218">
        <v>201000</v>
      </c>
      <c r="AL40" s="212" t="s">
        <v>168</v>
      </c>
    </row>
    <row r="41" spans="1:38" s="1" customFormat="1" ht="48.75">
      <c r="A41" s="207" t="s">
        <v>187</v>
      </c>
      <c r="N41" s="11"/>
      <c r="O41" s="11"/>
      <c r="AC41" s="205">
        <v>7</v>
      </c>
      <c r="AD41" s="206">
        <v>52.237200000000001</v>
      </c>
      <c r="AE41" s="207" t="s">
        <v>187</v>
      </c>
      <c r="AF41" s="209" t="s">
        <v>188</v>
      </c>
      <c r="AG41" s="209" t="s">
        <v>189</v>
      </c>
      <c r="AH41" s="210">
        <v>1097787</v>
      </c>
      <c r="AI41" s="207" t="s">
        <v>190</v>
      </c>
      <c r="AJ41" s="209" t="s">
        <v>173</v>
      </c>
      <c r="AK41" s="211">
        <v>201000</v>
      </c>
      <c r="AL41" s="212" t="s">
        <v>168</v>
      </c>
    </row>
    <row r="42" spans="1:38" s="1" customFormat="1" ht="58.5">
      <c r="A42" s="215" t="s">
        <v>191</v>
      </c>
      <c r="N42" s="11"/>
      <c r="O42" s="11"/>
      <c r="AC42" s="213">
        <v>8</v>
      </c>
      <c r="AD42" s="214">
        <v>51.432600000000001</v>
      </c>
      <c r="AE42" s="215" t="s">
        <v>191</v>
      </c>
      <c r="AF42" s="216" t="s">
        <v>170</v>
      </c>
      <c r="AG42" s="216" t="s">
        <v>192</v>
      </c>
      <c r="AH42" s="217">
        <v>1097097</v>
      </c>
      <c r="AI42" s="215" t="s">
        <v>193</v>
      </c>
      <c r="AJ42" s="216" t="s">
        <v>173</v>
      </c>
      <c r="AK42" s="218">
        <v>201000</v>
      </c>
      <c r="AL42" s="212" t="s">
        <v>168</v>
      </c>
    </row>
    <row r="43" spans="1:38" s="1" customFormat="1" ht="39">
      <c r="A43" s="207" t="s">
        <v>194</v>
      </c>
      <c r="N43" s="11"/>
      <c r="O43" s="11"/>
      <c r="AC43" s="205">
        <v>9</v>
      </c>
      <c r="AD43" s="206">
        <v>50.492199999999997</v>
      </c>
      <c r="AE43" s="207" t="s">
        <v>194</v>
      </c>
      <c r="AF43" s="209" t="s">
        <v>170</v>
      </c>
      <c r="AG43" s="209" t="s">
        <v>195</v>
      </c>
      <c r="AH43" s="210">
        <v>1097420</v>
      </c>
      <c r="AI43" s="207" t="s">
        <v>196</v>
      </c>
      <c r="AJ43" s="209" t="s">
        <v>173</v>
      </c>
      <c r="AK43" s="211">
        <v>201000</v>
      </c>
      <c r="AL43" s="212" t="s">
        <v>168</v>
      </c>
    </row>
    <row r="44" spans="1:38" s="1" customFormat="1" ht="39">
      <c r="A44" s="215" t="s">
        <v>197</v>
      </c>
      <c r="N44" s="11"/>
      <c r="O44" s="11"/>
      <c r="AC44" s="213">
        <v>10</v>
      </c>
      <c r="AD44" s="214">
        <v>49.877099999999999</v>
      </c>
      <c r="AE44" s="215" t="s">
        <v>197</v>
      </c>
      <c r="AF44" s="216" t="s">
        <v>170</v>
      </c>
      <c r="AG44" s="216" t="s">
        <v>198</v>
      </c>
      <c r="AH44" s="217">
        <v>1097489</v>
      </c>
      <c r="AI44" s="215" t="s">
        <v>199</v>
      </c>
      <c r="AJ44" s="216" t="s">
        <v>173</v>
      </c>
      <c r="AK44" s="218">
        <v>201000</v>
      </c>
      <c r="AL44" s="212" t="s">
        <v>168</v>
      </c>
    </row>
    <row r="45" spans="1:38" s="1" customFormat="1" ht="39">
      <c r="A45" s="207" t="s">
        <v>200</v>
      </c>
      <c r="N45" s="11"/>
      <c r="O45" s="11"/>
      <c r="AC45" s="205">
        <v>11</v>
      </c>
      <c r="AD45" s="206">
        <v>49.568399999999997</v>
      </c>
      <c r="AE45" s="207" t="s">
        <v>200</v>
      </c>
      <c r="AF45" s="209" t="s">
        <v>170</v>
      </c>
      <c r="AG45" s="209" t="s">
        <v>201</v>
      </c>
      <c r="AH45" s="210">
        <v>1096866</v>
      </c>
      <c r="AI45" s="207" t="s">
        <v>202</v>
      </c>
      <c r="AJ45" s="209" t="s">
        <v>173</v>
      </c>
      <c r="AK45" s="211">
        <v>201000</v>
      </c>
      <c r="AL45" s="212" t="s">
        <v>168</v>
      </c>
    </row>
    <row r="46" spans="1:38" s="1" customFormat="1" ht="39">
      <c r="A46" s="215" t="s">
        <v>203</v>
      </c>
      <c r="N46" s="11"/>
      <c r="O46" s="11"/>
      <c r="AC46" s="213">
        <v>12</v>
      </c>
      <c r="AD46" s="214">
        <v>48.377000000000002</v>
      </c>
      <c r="AE46" s="215" t="s">
        <v>203</v>
      </c>
      <c r="AF46" s="216" t="s">
        <v>170</v>
      </c>
      <c r="AG46" s="216" t="s">
        <v>204</v>
      </c>
      <c r="AH46" s="217">
        <v>1097423</v>
      </c>
      <c r="AI46" s="215" t="s">
        <v>205</v>
      </c>
      <c r="AJ46" s="216" t="s">
        <v>173</v>
      </c>
      <c r="AK46" s="218">
        <v>201000</v>
      </c>
      <c r="AL46" s="212" t="s">
        <v>168</v>
      </c>
    </row>
    <row r="47" spans="1:38" s="1" customFormat="1" ht="39">
      <c r="A47" s="207" t="s">
        <v>206</v>
      </c>
      <c r="N47" s="11"/>
      <c r="O47" s="11"/>
      <c r="AC47" s="205">
        <v>13</v>
      </c>
      <c r="AD47" s="206">
        <v>48.188600000000001</v>
      </c>
      <c r="AE47" s="207" t="s">
        <v>206</v>
      </c>
      <c r="AF47" s="209" t="s">
        <v>170</v>
      </c>
      <c r="AG47" s="209" t="s">
        <v>207</v>
      </c>
      <c r="AH47" s="210">
        <v>1097045</v>
      </c>
      <c r="AI47" s="207" t="s">
        <v>208</v>
      </c>
      <c r="AJ47" s="209" t="s">
        <v>173</v>
      </c>
      <c r="AK47" s="211">
        <v>201000</v>
      </c>
      <c r="AL47" s="212" t="s">
        <v>168</v>
      </c>
    </row>
    <row r="48" spans="1:38" s="1" customFormat="1" ht="39">
      <c r="A48" s="215" t="s">
        <v>209</v>
      </c>
      <c r="N48" s="11"/>
      <c r="O48" s="11"/>
      <c r="AC48" s="213">
        <v>14</v>
      </c>
      <c r="AD48" s="214">
        <v>47.443800000000003</v>
      </c>
      <c r="AE48" s="215" t="s">
        <v>209</v>
      </c>
      <c r="AF48" s="216" t="s">
        <v>210</v>
      </c>
      <c r="AG48" s="216" t="s">
        <v>211</v>
      </c>
      <c r="AH48" s="217">
        <v>1096884</v>
      </c>
      <c r="AI48" s="215" t="s">
        <v>212</v>
      </c>
      <c r="AJ48" s="216" t="s">
        <v>173</v>
      </c>
      <c r="AK48" s="218">
        <v>201000</v>
      </c>
      <c r="AL48" s="212" t="s">
        <v>168</v>
      </c>
    </row>
    <row r="49" spans="1:38" s="1" customFormat="1" ht="68.25">
      <c r="A49" s="221" t="s">
        <v>213</v>
      </c>
      <c r="N49" s="11"/>
      <c r="O49" s="11"/>
      <c r="AC49" s="219">
        <v>15</v>
      </c>
      <c r="AD49" s="220">
        <v>47.2789</v>
      </c>
      <c r="AE49" s="221" t="s">
        <v>213</v>
      </c>
      <c r="AF49" s="222" t="s">
        <v>214</v>
      </c>
      <c r="AG49" s="222" t="s">
        <v>215</v>
      </c>
      <c r="AH49" s="223">
        <v>1096972</v>
      </c>
      <c r="AI49" s="221" t="s">
        <v>216</v>
      </c>
      <c r="AJ49" s="222" t="s">
        <v>173</v>
      </c>
      <c r="AK49" s="224">
        <v>201000</v>
      </c>
      <c r="AL49" s="212" t="s">
        <v>168</v>
      </c>
    </row>
    <row r="50" spans="1:38" s="1" customFormat="1" ht="39">
      <c r="A50" s="227" t="s">
        <v>217</v>
      </c>
      <c r="N50" s="11"/>
      <c r="O50" s="11"/>
      <c r="AC50" s="225">
        <v>16</v>
      </c>
      <c r="AD50" s="226">
        <v>47.131999999999998</v>
      </c>
      <c r="AE50" s="227" t="s">
        <v>217</v>
      </c>
      <c r="AF50" s="228" t="s">
        <v>218</v>
      </c>
      <c r="AG50" s="228" t="s">
        <v>219</v>
      </c>
      <c r="AH50" s="229">
        <v>1097417</v>
      </c>
      <c r="AI50" s="227" t="s">
        <v>220</v>
      </c>
      <c r="AJ50" s="230"/>
      <c r="AK50" s="231">
        <v>201000</v>
      </c>
      <c r="AL50" s="212" t="s">
        <v>168</v>
      </c>
    </row>
    <row r="51" spans="1:38" s="1" customFormat="1" ht="58.5">
      <c r="A51" s="207" t="s">
        <v>221</v>
      </c>
      <c r="N51" s="11"/>
      <c r="O51" s="11"/>
      <c r="AC51" s="205">
        <v>17</v>
      </c>
      <c r="AD51" s="206">
        <v>47.081600000000002</v>
      </c>
      <c r="AE51" s="207" t="s">
        <v>221</v>
      </c>
      <c r="AF51" s="209" t="s">
        <v>178</v>
      </c>
      <c r="AG51" s="209" t="s">
        <v>222</v>
      </c>
      <c r="AH51" s="210">
        <v>1097113</v>
      </c>
      <c r="AI51" s="207" t="s">
        <v>223</v>
      </c>
      <c r="AJ51" s="232"/>
      <c r="AK51" s="211">
        <v>201000</v>
      </c>
      <c r="AL51" s="212" t="s">
        <v>168</v>
      </c>
    </row>
    <row r="52" spans="1:38" s="1" customFormat="1" ht="58.5">
      <c r="A52" s="215" t="s">
        <v>224</v>
      </c>
      <c r="N52" s="11"/>
      <c r="O52" s="11"/>
      <c r="AC52" s="213">
        <v>18</v>
      </c>
      <c r="AD52" s="214">
        <v>46.842500000000001</v>
      </c>
      <c r="AE52" s="215" t="s">
        <v>224</v>
      </c>
      <c r="AF52" s="216" t="s">
        <v>170</v>
      </c>
      <c r="AG52" s="216" t="s">
        <v>225</v>
      </c>
      <c r="AH52" s="217">
        <v>1097018</v>
      </c>
      <c r="AI52" s="215" t="s">
        <v>226</v>
      </c>
      <c r="AJ52" s="233"/>
      <c r="AK52" s="218">
        <v>201000</v>
      </c>
      <c r="AL52" s="212" t="s">
        <v>168</v>
      </c>
    </row>
    <row r="53" spans="1:38" s="1" customFormat="1" ht="39">
      <c r="A53" s="207" t="s">
        <v>227</v>
      </c>
      <c r="N53" s="11"/>
      <c r="O53" s="11"/>
      <c r="AC53" s="205">
        <v>19</v>
      </c>
      <c r="AD53" s="206">
        <v>46.683599999999998</v>
      </c>
      <c r="AE53" s="207" t="s">
        <v>227</v>
      </c>
      <c r="AF53" s="209" t="s">
        <v>170</v>
      </c>
      <c r="AG53" s="209" t="s">
        <v>228</v>
      </c>
      <c r="AH53" s="210">
        <v>1097208</v>
      </c>
      <c r="AI53" s="207" t="s">
        <v>229</v>
      </c>
      <c r="AJ53" s="232"/>
      <c r="AK53" s="211">
        <v>201000</v>
      </c>
      <c r="AL53" s="212" t="s">
        <v>168</v>
      </c>
    </row>
    <row r="54" spans="1:38" s="1" customFormat="1" ht="39">
      <c r="A54" s="215" t="s">
        <v>230</v>
      </c>
      <c r="N54" s="11"/>
      <c r="O54" s="11"/>
      <c r="AC54" s="213">
        <v>20</v>
      </c>
      <c r="AD54" s="214">
        <v>46.466500000000003</v>
      </c>
      <c r="AE54" s="215" t="s">
        <v>230</v>
      </c>
      <c r="AF54" s="216" t="s">
        <v>170</v>
      </c>
      <c r="AG54" s="216" t="s">
        <v>231</v>
      </c>
      <c r="AH54" s="217">
        <v>1096839</v>
      </c>
      <c r="AI54" s="215" t="s">
        <v>232</v>
      </c>
      <c r="AJ54" s="233"/>
      <c r="AK54" s="218">
        <v>201000</v>
      </c>
      <c r="AL54" s="212" t="s">
        <v>168</v>
      </c>
    </row>
    <row r="55" spans="1:38" s="1" customFormat="1" ht="39">
      <c r="A55" s="207" t="s">
        <v>233</v>
      </c>
      <c r="N55" s="11"/>
      <c r="O55" s="11"/>
      <c r="AC55" s="205">
        <v>21</v>
      </c>
      <c r="AD55" s="206">
        <v>45.464799999999997</v>
      </c>
      <c r="AE55" s="207" t="s">
        <v>233</v>
      </c>
      <c r="AF55" s="209" t="s">
        <v>210</v>
      </c>
      <c r="AG55" s="209" t="s">
        <v>234</v>
      </c>
      <c r="AH55" s="210">
        <v>1097312</v>
      </c>
      <c r="AI55" s="207" t="s">
        <v>235</v>
      </c>
      <c r="AJ55" s="232"/>
      <c r="AK55" s="211">
        <v>201000</v>
      </c>
      <c r="AL55" s="212" t="s">
        <v>168</v>
      </c>
    </row>
    <row r="56" spans="1:38" s="1" customFormat="1" ht="48.75">
      <c r="A56" s="215" t="s">
        <v>236</v>
      </c>
      <c r="N56" s="11"/>
      <c r="O56" s="11"/>
      <c r="AC56" s="213">
        <v>22</v>
      </c>
      <c r="AD56" s="214">
        <v>45.349299999999999</v>
      </c>
      <c r="AE56" s="215" t="s">
        <v>236</v>
      </c>
      <c r="AF56" s="216" t="s">
        <v>170</v>
      </c>
      <c r="AG56" s="216" t="s">
        <v>237</v>
      </c>
      <c r="AH56" s="217">
        <v>1097322</v>
      </c>
      <c r="AI56" s="215" t="s">
        <v>238</v>
      </c>
      <c r="AJ56" s="233"/>
      <c r="AK56" s="218">
        <v>201000</v>
      </c>
      <c r="AL56" s="212" t="s">
        <v>168</v>
      </c>
    </row>
    <row r="57" spans="1:38" s="1" customFormat="1" ht="39">
      <c r="A57" s="207" t="s">
        <v>239</v>
      </c>
      <c r="N57" s="11"/>
      <c r="O57" s="11"/>
      <c r="AC57" s="205">
        <v>23</v>
      </c>
      <c r="AD57" s="206">
        <v>45.216700000000003</v>
      </c>
      <c r="AE57" s="207" t="s">
        <v>239</v>
      </c>
      <c r="AF57" s="209" t="s">
        <v>170</v>
      </c>
      <c r="AG57" s="209" t="s">
        <v>240</v>
      </c>
      <c r="AH57" s="210">
        <v>1097634</v>
      </c>
      <c r="AI57" s="207" t="s">
        <v>241</v>
      </c>
      <c r="AJ57" s="232"/>
      <c r="AK57" s="211">
        <v>201000</v>
      </c>
      <c r="AL57" s="212" t="s">
        <v>168</v>
      </c>
    </row>
    <row r="58" spans="1:38" s="1" customFormat="1" ht="39">
      <c r="A58" s="215" t="s">
        <v>242</v>
      </c>
      <c r="N58" s="11"/>
      <c r="O58" s="11"/>
      <c r="AC58" s="213">
        <v>24</v>
      </c>
      <c r="AD58" s="214">
        <v>45.2012</v>
      </c>
      <c r="AE58" s="215" t="s">
        <v>242</v>
      </c>
      <c r="AF58" s="216" t="s">
        <v>170</v>
      </c>
      <c r="AG58" s="216" t="s">
        <v>243</v>
      </c>
      <c r="AH58" s="217">
        <v>1097653</v>
      </c>
      <c r="AI58" s="215" t="s">
        <v>244</v>
      </c>
      <c r="AJ58" s="233"/>
      <c r="AK58" s="218">
        <v>201000</v>
      </c>
      <c r="AL58" s="212" t="s">
        <v>168</v>
      </c>
    </row>
    <row r="59" spans="1:38" s="1" customFormat="1" ht="39">
      <c r="A59" s="207" t="s">
        <v>245</v>
      </c>
      <c r="N59" s="11"/>
      <c r="O59" s="11"/>
      <c r="AC59" s="205">
        <v>25</v>
      </c>
      <c r="AD59" s="206">
        <v>44.807899999999997</v>
      </c>
      <c r="AE59" s="207" t="s">
        <v>245</v>
      </c>
      <c r="AF59" s="209" t="s">
        <v>170</v>
      </c>
      <c r="AG59" s="209" t="s">
        <v>246</v>
      </c>
      <c r="AH59" s="210">
        <v>1097215</v>
      </c>
      <c r="AI59" s="207" t="s">
        <v>247</v>
      </c>
      <c r="AJ59" s="232"/>
      <c r="AK59" s="211">
        <v>201000</v>
      </c>
      <c r="AL59" s="212" t="s">
        <v>168</v>
      </c>
    </row>
    <row r="60" spans="1:38" s="1" customFormat="1" ht="39">
      <c r="A60" s="215" t="s">
        <v>248</v>
      </c>
      <c r="N60" s="11"/>
      <c r="O60" s="11"/>
      <c r="AC60" s="213">
        <v>26</v>
      </c>
      <c r="AD60" s="214">
        <v>44.584800000000001</v>
      </c>
      <c r="AE60" s="215" t="s">
        <v>248</v>
      </c>
      <c r="AF60" s="216" t="s">
        <v>170</v>
      </c>
      <c r="AG60" s="216" t="s">
        <v>249</v>
      </c>
      <c r="AH60" s="217">
        <v>1097335</v>
      </c>
      <c r="AI60" s="215" t="s">
        <v>250</v>
      </c>
      <c r="AJ60" s="233"/>
      <c r="AK60" s="218">
        <v>201000</v>
      </c>
      <c r="AL60" s="212" t="s">
        <v>168</v>
      </c>
    </row>
    <row r="61" spans="1:38" s="1" customFormat="1" ht="48.75">
      <c r="A61" s="207" t="s">
        <v>251</v>
      </c>
      <c r="N61" s="11"/>
      <c r="O61" s="11"/>
      <c r="AC61" s="205">
        <v>27</v>
      </c>
      <c r="AD61" s="206">
        <v>44.360900000000001</v>
      </c>
      <c r="AE61" s="207" t="s">
        <v>251</v>
      </c>
      <c r="AF61" s="209" t="s">
        <v>210</v>
      </c>
      <c r="AG61" s="209" t="s">
        <v>252</v>
      </c>
      <c r="AH61" s="210">
        <v>1097096</v>
      </c>
      <c r="AI61" s="207" t="s">
        <v>253</v>
      </c>
      <c r="AJ61" s="232"/>
      <c r="AK61" s="211">
        <v>201000</v>
      </c>
      <c r="AL61" s="212" t="s">
        <v>168</v>
      </c>
    </row>
    <row r="62" spans="1:38" s="1" customFormat="1" ht="39">
      <c r="A62" s="215" t="s">
        <v>254</v>
      </c>
      <c r="N62" s="11"/>
      <c r="O62" s="11"/>
      <c r="AC62" s="213">
        <v>28</v>
      </c>
      <c r="AD62" s="214">
        <v>43.655900000000003</v>
      </c>
      <c r="AE62" s="215" t="s">
        <v>254</v>
      </c>
      <c r="AF62" s="216" t="s">
        <v>170</v>
      </c>
      <c r="AG62" s="216" t="s">
        <v>255</v>
      </c>
      <c r="AH62" s="217">
        <v>1097344</v>
      </c>
      <c r="AI62" s="215" t="s">
        <v>256</v>
      </c>
      <c r="AJ62" s="233"/>
      <c r="AK62" s="218">
        <v>201000</v>
      </c>
      <c r="AL62" s="212" t="s">
        <v>168</v>
      </c>
    </row>
    <row r="63" spans="1:38" s="1" customFormat="1" ht="39">
      <c r="A63" s="207" t="s">
        <v>257</v>
      </c>
      <c r="N63" s="11"/>
      <c r="O63" s="11"/>
      <c r="AC63" s="205">
        <v>29</v>
      </c>
      <c r="AD63" s="206">
        <v>43.537599999999998</v>
      </c>
      <c r="AE63" s="207" t="s">
        <v>257</v>
      </c>
      <c r="AF63" s="209" t="s">
        <v>170</v>
      </c>
      <c r="AG63" s="209" t="s">
        <v>258</v>
      </c>
      <c r="AH63" s="210">
        <v>1097183</v>
      </c>
      <c r="AI63" s="207" t="s">
        <v>259</v>
      </c>
      <c r="AJ63" s="232"/>
      <c r="AK63" s="211">
        <v>201000</v>
      </c>
      <c r="AL63" s="212" t="s">
        <v>168</v>
      </c>
    </row>
    <row r="64" spans="1:38" s="1" customFormat="1" ht="48.75">
      <c r="A64" s="215" t="s">
        <v>260</v>
      </c>
      <c r="N64" s="11"/>
      <c r="O64" s="11"/>
      <c r="AC64" s="213">
        <v>30</v>
      </c>
      <c r="AD64" s="214">
        <v>42.923699999999997</v>
      </c>
      <c r="AE64" s="215" t="s">
        <v>260</v>
      </c>
      <c r="AF64" s="216" t="s">
        <v>261</v>
      </c>
      <c r="AG64" s="216" t="s">
        <v>262</v>
      </c>
      <c r="AH64" s="217">
        <v>1097811</v>
      </c>
      <c r="AI64" s="215" t="s">
        <v>263</v>
      </c>
      <c r="AJ64" s="233"/>
      <c r="AK64" s="218">
        <v>201000</v>
      </c>
      <c r="AL64" s="212" t="s">
        <v>168</v>
      </c>
    </row>
    <row r="65" spans="1:38" s="1" customFormat="1" ht="48.75">
      <c r="A65" s="207" t="s">
        <v>264</v>
      </c>
      <c r="N65" s="11"/>
      <c r="O65" s="11"/>
      <c r="AC65" s="205">
        <v>31</v>
      </c>
      <c r="AD65" s="206">
        <v>27.209599999999998</v>
      </c>
      <c r="AE65" s="207" t="s">
        <v>264</v>
      </c>
      <c r="AF65" s="209" t="s">
        <v>188</v>
      </c>
      <c r="AG65" s="209" t="s">
        <v>265</v>
      </c>
      <c r="AH65" s="210">
        <v>1097002</v>
      </c>
      <c r="AI65" s="207" t="s">
        <v>266</v>
      </c>
      <c r="AJ65" s="232"/>
      <c r="AK65" s="211">
        <v>201000</v>
      </c>
      <c r="AL65" s="212" t="s">
        <v>168</v>
      </c>
    </row>
    <row r="66" spans="1:38" s="1" customFormat="1" ht="39">
      <c r="A66" s="215" t="s">
        <v>267</v>
      </c>
      <c r="N66" s="11"/>
      <c r="O66" s="11"/>
      <c r="AC66" s="213">
        <v>32</v>
      </c>
      <c r="AD66" s="214">
        <v>26.611599999999999</v>
      </c>
      <c r="AE66" s="215" t="s">
        <v>267</v>
      </c>
      <c r="AF66" s="216" t="s">
        <v>170</v>
      </c>
      <c r="AG66" s="216" t="s">
        <v>268</v>
      </c>
      <c r="AH66" s="217">
        <v>1097750</v>
      </c>
      <c r="AI66" s="215" t="s">
        <v>269</v>
      </c>
      <c r="AJ66" s="233"/>
      <c r="AK66" s="218">
        <v>201000</v>
      </c>
      <c r="AL66" s="212" t="s">
        <v>168</v>
      </c>
    </row>
    <row r="67" spans="1:38" s="1" customFormat="1" ht="69" thickBot="1">
      <c r="A67" s="236" t="s">
        <v>270</v>
      </c>
      <c r="N67" s="11"/>
      <c r="O67" s="11"/>
      <c r="AC67" s="234">
        <v>1</v>
      </c>
      <c r="AD67" s="235">
        <v>49.875</v>
      </c>
      <c r="AE67" s="236" t="s">
        <v>270</v>
      </c>
      <c r="AF67" s="237" t="s">
        <v>271</v>
      </c>
      <c r="AG67" s="237" t="s">
        <v>272</v>
      </c>
      <c r="AH67" s="236">
        <v>1097442</v>
      </c>
      <c r="AI67" s="238" t="s">
        <v>273</v>
      </c>
      <c r="AJ67" s="236" t="s">
        <v>274</v>
      </c>
      <c r="AK67" s="239" t="s">
        <v>275</v>
      </c>
      <c r="AL67" s="240" t="s">
        <v>276</v>
      </c>
    </row>
    <row r="68" spans="1:38" s="1" customFormat="1" ht="50.25">
      <c r="A68" s="243" t="s">
        <v>277</v>
      </c>
      <c r="N68" s="11"/>
      <c r="O68" s="11"/>
      <c r="AC68" s="241">
        <v>2</v>
      </c>
      <c r="AD68" s="242">
        <v>46.524299999999997</v>
      </c>
      <c r="AE68" s="243" t="s">
        <v>277</v>
      </c>
      <c r="AF68" s="244" t="s">
        <v>278</v>
      </c>
      <c r="AG68" s="245" t="s">
        <v>279</v>
      </c>
      <c r="AH68" s="245">
        <v>1097239</v>
      </c>
      <c r="AI68" s="246" t="s">
        <v>280</v>
      </c>
      <c r="AJ68" s="247" t="s">
        <v>281</v>
      </c>
      <c r="AK68" s="248" t="s">
        <v>275</v>
      </c>
      <c r="AL68" s="240" t="s">
        <v>276</v>
      </c>
    </row>
    <row r="69" spans="1:38" s="1" customFormat="1" ht="48.75">
      <c r="A69" s="207" t="s">
        <v>282</v>
      </c>
      <c r="N69" s="11"/>
      <c r="O69" s="11"/>
      <c r="AC69" s="205">
        <v>1</v>
      </c>
      <c r="AD69" s="206">
        <v>64.061199999999999</v>
      </c>
      <c r="AE69" s="207" t="s">
        <v>282</v>
      </c>
      <c r="AF69" s="209" t="s">
        <v>188</v>
      </c>
      <c r="AG69" s="249" t="s">
        <v>283</v>
      </c>
      <c r="AH69" s="210">
        <v>1096938</v>
      </c>
      <c r="AI69" s="207" t="s">
        <v>284</v>
      </c>
      <c r="AJ69" s="209" t="s">
        <v>167</v>
      </c>
      <c r="AK69" s="211">
        <v>201000</v>
      </c>
      <c r="AL69" s="212" t="s">
        <v>285</v>
      </c>
    </row>
    <row r="70" spans="1:38" s="1" customFormat="1" ht="68.25">
      <c r="A70" s="215" t="s">
        <v>286</v>
      </c>
      <c r="N70" s="11"/>
      <c r="O70" s="11"/>
      <c r="AC70" s="213">
        <v>2</v>
      </c>
      <c r="AD70" s="214">
        <v>54</v>
      </c>
      <c r="AE70" s="215" t="s">
        <v>286</v>
      </c>
      <c r="AF70" s="216" t="s">
        <v>287</v>
      </c>
      <c r="AG70" s="250" t="s">
        <v>288</v>
      </c>
      <c r="AH70" s="217">
        <v>1096948</v>
      </c>
      <c r="AI70" s="215" t="s">
        <v>289</v>
      </c>
      <c r="AJ70" s="216" t="s">
        <v>167</v>
      </c>
      <c r="AK70" s="218">
        <v>201000</v>
      </c>
      <c r="AL70" s="212" t="s">
        <v>285</v>
      </c>
    </row>
    <row r="71" spans="1:38" s="1" customFormat="1" ht="48.75">
      <c r="A71" s="207" t="s">
        <v>290</v>
      </c>
      <c r="N71" s="11"/>
      <c r="O71" s="11"/>
      <c r="AC71" s="205">
        <v>3</v>
      </c>
      <c r="AD71" s="206">
        <v>53.272599999999997</v>
      </c>
      <c r="AE71" s="207" t="s">
        <v>290</v>
      </c>
      <c r="AF71" s="209" t="s">
        <v>188</v>
      </c>
      <c r="AG71" s="249" t="s">
        <v>291</v>
      </c>
      <c r="AH71" s="210">
        <v>1097622</v>
      </c>
      <c r="AI71" s="207" t="s">
        <v>292</v>
      </c>
      <c r="AJ71" s="209" t="s">
        <v>167</v>
      </c>
      <c r="AK71" s="211">
        <v>201000</v>
      </c>
      <c r="AL71" s="212" t="s">
        <v>285</v>
      </c>
    </row>
    <row r="72" spans="1:38" s="1" customFormat="1" ht="48.75">
      <c r="A72" s="215" t="s">
        <v>293</v>
      </c>
      <c r="N72" s="11"/>
      <c r="O72" s="11"/>
      <c r="AC72" s="213">
        <v>4</v>
      </c>
      <c r="AD72" s="214">
        <v>52.956499999999998</v>
      </c>
      <c r="AE72" s="215" t="s">
        <v>293</v>
      </c>
      <c r="AF72" s="216" t="s">
        <v>188</v>
      </c>
      <c r="AG72" s="250" t="s">
        <v>294</v>
      </c>
      <c r="AH72" s="217">
        <v>1097428</v>
      </c>
      <c r="AI72" s="215" t="s">
        <v>295</v>
      </c>
      <c r="AJ72" s="216" t="s">
        <v>167</v>
      </c>
      <c r="AK72" s="218">
        <v>201000</v>
      </c>
      <c r="AL72" s="212" t="s">
        <v>285</v>
      </c>
    </row>
    <row r="73" spans="1:38" s="1" customFormat="1" ht="58.5">
      <c r="A73" s="207" t="s">
        <v>296</v>
      </c>
      <c r="N73" s="11"/>
      <c r="O73" s="11"/>
      <c r="AC73" s="205">
        <v>5</v>
      </c>
      <c r="AD73" s="206">
        <v>52.5</v>
      </c>
      <c r="AE73" s="207" t="s">
        <v>296</v>
      </c>
      <c r="AF73" s="209" t="s">
        <v>178</v>
      </c>
      <c r="AG73" s="249" t="s">
        <v>297</v>
      </c>
      <c r="AH73" s="210">
        <v>1097700</v>
      </c>
      <c r="AI73" s="207" t="s">
        <v>298</v>
      </c>
      <c r="AJ73" s="209" t="s">
        <v>167</v>
      </c>
      <c r="AK73" s="211">
        <v>201000</v>
      </c>
      <c r="AL73" s="212" t="s">
        <v>285</v>
      </c>
    </row>
    <row r="74" spans="1:38" s="1" customFormat="1" ht="58.5">
      <c r="A74" s="215" t="s">
        <v>299</v>
      </c>
      <c r="N74" s="11"/>
      <c r="O74" s="11"/>
      <c r="AC74" s="213">
        <v>6</v>
      </c>
      <c r="AD74" s="214">
        <v>51.473700000000001</v>
      </c>
      <c r="AE74" s="215" t="s">
        <v>299</v>
      </c>
      <c r="AF74" s="216" t="s">
        <v>300</v>
      </c>
      <c r="AG74" s="250" t="s">
        <v>301</v>
      </c>
      <c r="AH74" s="217">
        <v>1097779</v>
      </c>
      <c r="AI74" s="215" t="s">
        <v>302</v>
      </c>
      <c r="AJ74" s="216" t="s">
        <v>167</v>
      </c>
      <c r="AK74" s="218">
        <v>201000</v>
      </c>
      <c r="AL74" s="212" t="s">
        <v>285</v>
      </c>
    </row>
    <row r="75" spans="1:38" s="1" customFormat="1" ht="68.25">
      <c r="A75" s="207" t="s">
        <v>303</v>
      </c>
      <c r="N75" s="11"/>
      <c r="O75" s="11"/>
      <c r="AC75" s="205">
        <v>7</v>
      </c>
      <c r="AD75" s="206">
        <v>51</v>
      </c>
      <c r="AE75" s="207" t="s">
        <v>303</v>
      </c>
      <c r="AF75" s="209" t="s">
        <v>287</v>
      </c>
      <c r="AG75" s="251" t="s">
        <v>304</v>
      </c>
      <c r="AH75" s="210">
        <v>1097806</v>
      </c>
      <c r="AI75" s="207" t="s">
        <v>305</v>
      </c>
      <c r="AJ75" s="209" t="s">
        <v>167</v>
      </c>
      <c r="AK75" s="211">
        <v>201000</v>
      </c>
      <c r="AL75" s="212" t="s">
        <v>285</v>
      </c>
    </row>
    <row r="76" spans="1:38" s="1" customFormat="1" ht="68.25">
      <c r="A76" s="254" t="s">
        <v>306</v>
      </c>
      <c r="N76" s="11"/>
      <c r="O76" s="11"/>
      <c r="AC76" s="252">
        <v>8</v>
      </c>
      <c r="AD76" s="253">
        <v>48.96</v>
      </c>
      <c r="AE76" s="254" t="s">
        <v>306</v>
      </c>
      <c r="AF76" s="255" t="s">
        <v>178</v>
      </c>
      <c r="AG76" s="256" t="s">
        <v>307</v>
      </c>
      <c r="AH76" s="257">
        <v>1097433</v>
      </c>
      <c r="AI76" s="254" t="s">
        <v>308</v>
      </c>
      <c r="AJ76" s="255" t="s">
        <v>167</v>
      </c>
      <c r="AK76" s="258">
        <v>201000</v>
      </c>
      <c r="AL76" s="212" t="s">
        <v>285</v>
      </c>
    </row>
    <row r="77" spans="1:38" s="1" customFormat="1" ht="48.75">
      <c r="A77" s="261" t="s">
        <v>309</v>
      </c>
      <c r="N77" s="11"/>
      <c r="O77" s="11"/>
      <c r="AC77" s="259">
        <v>9</v>
      </c>
      <c r="AD77" s="260">
        <v>48.428600000000003</v>
      </c>
      <c r="AE77" s="261" t="s">
        <v>309</v>
      </c>
      <c r="AF77" s="262" t="s">
        <v>310</v>
      </c>
      <c r="AG77" s="263" t="s">
        <v>311</v>
      </c>
      <c r="AH77" s="264">
        <v>1096947</v>
      </c>
      <c r="AI77" s="261" t="s">
        <v>312</v>
      </c>
      <c r="AJ77" s="265"/>
      <c r="AK77" s="266">
        <v>201000</v>
      </c>
      <c r="AL77" s="212" t="s">
        <v>285</v>
      </c>
    </row>
    <row r="78" spans="1:38" s="1" customFormat="1" ht="68.25">
      <c r="A78" s="215" t="s">
        <v>313</v>
      </c>
      <c r="N78" s="11"/>
      <c r="O78" s="11"/>
      <c r="AC78" s="213">
        <v>10</v>
      </c>
      <c r="AD78" s="214">
        <v>48.244900000000001</v>
      </c>
      <c r="AE78" s="215" t="s">
        <v>313</v>
      </c>
      <c r="AF78" s="216" t="s">
        <v>188</v>
      </c>
      <c r="AG78" s="250" t="s">
        <v>314</v>
      </c>
      <c r="AH78" s="217">
        <v>1097674</v>
      </c>
      <c r="AI78" s="215" t="s">
        <v>315</v>
      </c>
      <c r="AJ78" s="233"/>
      <c r="AK78" s="218">
        <v>201000</v>
      </c>
      <c r="AL78" s="212" t="s">
        <v>285</v>
      </c>
    </row>
    <row r="79" spans="1:38" s="1" customFormat="1" ht="48.75">
      <c r="A79" s="207" t="s">
        <v>316</v>
      </c>
      <c r="N79" s="11"/>
      <c r="O79" s="11"/>
      <c r="AC79" s="205">
        <v>11</v>
      </c>
      <c r="AD79" s="206">
        <v>48</v>
      </c>
      <c r="AE79" s="207" t="s">
        <v>316</v>
      </c>
      <c r="AF79" s="209" t="s">
        <v>317</v>
      </c>
      <c r="AG79" s="249" t="s">
        <v>318</v>
      </c>
      <c r="AH79" s="210">
        <v>1097752</v>
      </c>
      <c r="AI79" s="207" t="s">
        <v>319</v>
      </c>
      <c r="AJ79" s="232"/>
      <c r="AK79" s="211">
        <v>201000</v>
      </c>
      <c r="AL79" s="212" t="s">
        <v>285</v>
      </c>
    </row>
    <row r="80" spans="1:38" s="1" customFormat="1" ht="58.5">
      <c r="A80" s="216" t="s">
        <v>320</v>
      </c>
      <c r="N80" s="11"/>
      <c r="O80" s="11"/>
      <c r="AC80" s="213">
        <v>12</v>
      </c>
      <c r="AD80" s="214">
        <v>47.076900000000002</v>
      </c>
      <c r="AE80" s="216" t="s">
        <v>320</v>
      </c>
      <c r="AF80" s="216" t="s">
        <v>178</v>
      </c>
      <c r="AG80" s="267" t="s">
        <v>321</v>
      </c>
      <c r="AH80" s="217">
        <v>1097633</v>
      </c>
      <c r="AI80" s="215" t="s">
        <v>322</v>
      </c>
      <c r="AJ80" s="233"/>
      <c r="AK80" s="218">
        <v>201000</v>
      </c>
      <c r="AL80" s="212" t="s">
        <v>285</v>
      </c>
    </row>
    <row r="81" spans="1:38" s="1" customFormat="1" ht="58.5">
      <c r="A81" s="207" t="s">
        <v>323</v>
      </c>
      <c r="N81" s="11"/>
      <c r="O81" s="11"/>
      <c r="AC81" s="205">
        <v>13</v>
      </c>
      <c r="AD81" s="206">
        <v>45.2727</v>
      </c>
      <c r="AE81" s="207" t="s">
        <v>323</v>
      </c>
      <c r="AF81" s="209" t="s">
        <v>324</v>
      </c>
      <c r="AG81" s="249" t="s">
        <v>325</v>
      </c>
      <c r="AH81" s="210">
        <v>1096999</v>
      </c>
      <c r="AI81" s="207" t="s">
        <v>326</v>
      </c>
      <c r="AJ81" s="232"/>
      <c r="AK81" s="211">
        <v>201000</v>
      </c>
      <c r="AL81" s="212" t="s">
        <v>285</v>
      </c>
    </row>
    <row r="82" spans="1:38" s="1" customFormat="1" ht="68.25">
      <c r="A82" s="215" t="s">
        <v>327</v>
      </c>
      <c r="N82" s="11"/>
      <c r="O82" s="11"/>
      <c r="AC82" s="213">
        <v>14</v>
      </c>
      <c r="AD82" s="214">
        <v>42</v>
      </c>
      <c r="AE82" s="215" t="s">
        <v>327</v>
      </c>
      <c r="AF82" s="216" t="s">
        <v>287</v>
      </c>
      <c r="AG82" s="250" t="s">
        <v>328</v>
      </c>
      <c r="AH82" s="217">
        <v>1097190</v>
      </c>
      <c r="AI82" s="215" t="s">
        <v>329</v>
      </c>
      <c r="AJ82" s="233"/>
      <c r="AK82" s="218">
        <v>201000</v>
      </c>
      <c r="AL82" s="212" t="s">
        <v>285</v>
      </c>
    </row>
    <row r="83" spans="1:38" s="1" customFormat="1" ht="48.75">
      <c r="A83" s="207" t="s">
        <v>330</v>
      </c>
      <c r="N83" s="11"/>
      <c r="O83" s="11"/>
      <c r="AC83" s="205">
        <v>15</v>
      </c>
      <c r="AD83" s="206">
        <v>42</v>
      </c>
      <c r="AE83" s="207" t="s">
        <v>330</v>
      </c>
      <c r="AF83" s="209" t="s">
        <v>317</v>
      </c>
      <c r="AG83" s="249" t="s">
        <v>331</v>
      </c>
      <c r="AH83" s="210">
        <v>1097507</v>
      </c>
      <c r="AI83" s="207" t="s">
        <v>332</v>
      </c>
      <c r="AJ83" s="232"/>
      <c r="AK83" s="211">
        <v>201000</v>
      </c>
      <c r="AL83" s="212" t="s">
        <v>285</v>
      </c>
    </row>
    <row r="84" spans="1:38" s="1" customFormat="1" ht="48.75">
      <c r="A84" s="216" t="s">
        <v>333</v>
      </c>
      <c r="N84" s="11"/>
      <c r="O84" s="11"/>
      <c r="AC84" s="213">
        <v>16</v>
      </c>
      <c r="AD84" s="214">
        <v>38.245800000000003</v>
      </c>
      <c r="AE84" s="216" t="s">
        <v>333</v>
      </c>
      <c r="AF84" s="216" t="s">
        <v>188</v>
      </c>
      <c r="AG84" s="250" t="s">
        <v>334</v>
      </c>
      <c r="AH84" s="217">
        <v>1097077</v>
      </c>
      <c r="AI84" s="215" t="s">
        <v>335</v>
      </c>
      <c r="AJ84" s="233"/>
      <c r="AK84" s="218">
        <v>201000</v>
      </c>
      <c r="AL84" s="212" t="s">
        <v>285</v>
      </c>
    </row>
    <row r="85" spans="1:38" s="1" customFormat="1" ht="39">
      <c r="A85" s="209" t="s">
        <v>336</v>
      </c>
      <c r="N85" s="11"/>
      <c r="O85" s="11"/>
      <c r="AC85" s="205">
        <v>1</v>
      </c>
      <c r="AD85" s="206">
        <v>55.997700000000002</v>
      </c>
      <c r="AE85" s="209" t="s">
        <v>336</v>
      </c>
      <c r="AF85" s="209" t="s">
        <v>337</v>
      </c>
      <c r="AG85" s="209" t="s">
        <v>338</v>
      </c>
      <c r="AH85" s="210">
        <v>1097150</v>
      </c>
      <c r="AI85" s="207" t="s">
        <v>339</v>
      </c>
      <c r="AJ85" s="209" t="s">
        <v>173</v>
      </c>
      <c r="AK85" s="211">
        <v>201000</v>
      </c>
      <c r="AL85" s="212" t="s">
        <v>340</v>
      </c>
    </row>
    <row r="86" spans="1:38" s="1" customFormat="1" ht="68.25">
      <c r="A86" s="216" t="s">
        <v>341</v>
      </c>
      <c r="N86" s="11"/>
      <c r="O86" s="11"/>
      <c r="AC86" s="213">
        <v>2</v>
      </c>
      <c r="AD86" s="214">
        <v>54.505099999999999</v>
      </c>
      <c r="AE86" s="216" t="s">
        <v>341</v>
      </c>
      <c r="AF86" s="216" t="s">
        <v>214</v>
      </c>
      <c r="AG86" s="216" t="s">
        <v>342</v>
      </c>
      <c r="AH86" s="217">
        <v>1096876</v>
      </c>
      <c r="AI86" s="215" t="s">
        <v>343</v>
      </c>
      <c r="AJ86" s="216" t="s">
        <v>173</v>
      </c>
      <c r="AK86" s="218">
        <v>200999.92</v>
      </c>
      <c r="AL86" s="212" t="s">
        <v>340</v>
      </c>
    </row>
    <row r="87" spans="1:38" s="1" customFormat="1" ht="58.5">
      <c r="A87" s="209" t="s">
        <v>344</v>
      </c>
      <c r="N87" s="11"/>
      <c r="O87" s="11"/>
      <c r="AC87" s="205">
        <v>3</v>
      </c>
      <c r="AD87" s="206">
        <v>53.537799999999997</v>
      </c>
      <c r="AE87" s="209" t="s">
        <v>344</v>
      </c>
      <c r="AF87" s="209" t="s">
        <v>170</v>
      </c>
      <c r="AG87" s="209" t="s">
        <v>345</v>
      </c>
      <c r="AH87" s="210">
        <v>1097760</v>
      </c>
      <c r="AI87" s="207" t="s">
        <v>346</v>
      </c>
      <c r="AJ87" s="209" t="s">
        <v>173</v>
      </c>
      <c r="AK87" s="211">
        <v>201000</v>
      </c>
      <c r="AL87" s="212" t="s">
        <v>340</v>
      </c>
    </row>
    <row r="88" spans="1:38" s="1" customFormat="1" ht="39">
      <c r="A88" s="216" t="s">
        <v>347</v>
      </c>
      <c r="N88" s="11"/>
      <c r="O88" s="11"/>
      <c r="AC88" s="213">
        <v>4</v>
      </c>
      <c r="AD88" s="214">
        <v>51.220700000000001</v>
      </c>
      <c r="AE88" s="216" t="s">
        <v>347</v>
      </c>
      <c r="AF88" s="216" t="s">
        <v>170</v>
      </c>
      <c r="AG88" s="216" t="s">
        <v>348</v>
      </c>
      <c r="AH88" s="217">
        <v>1097577</v>
      </c>
      <c r="AI88" s="215" t="s">
        <v>349</v>
      </c>
      <c r="AJ88" s="216" t="s">
        <v>173</v>
      </c>
      <c r="AK88" s="218">
        <v>201000</v>
      </c>
      <c r="AL88" s="212" t="s">
        <v>340</v>
      </c>
    </row>
    <row r="89" spans="1:38" s="1" customFormat="1" ht="87.75">
      <c r="A89" s="209" t="s">
        <v>350</v>
      </c>
      <c r="N89" s="11"/>
      <c r="O89" s="11"/>
      <c r="AC89" s="205">
        <v>5</v>
      </c>
      <c r="AD89" s="206">
        <v>51</v>
      </c>
      <c r="AE89" s="209" t="s">
        <v>350</v>
      </c>
      <c r="AF89" s="208" t="s">
        <v>351</v>
      </c>
      <c r="AG89" s="208" t="s">
        <v>352</v>
      </c>
      <c r="AH89" s="210">
        <v>1097714</v>
      </c>
      <c r="AI89" s="207" t="s">
        <v>353</v>
      </c>
      <c r="AJ89" s="209" t="s">
        <v>167</v>
      </c>
      <c r="AK89" s="211">
        <v>201000</v>
      </c>
      <c r="AL89" s="212" t="s">
        <v>340</v>
      </c>
    </row>
    <row r="90" spans="1:38" s="1" customFormat="1" ht="39">
      <c r="A90" s="216" t="s">
        <v>354</v>
      </c>
      <c r="N90" s="11"/>
      <c r="O90" s="11"/>
      <c r="AC90" s="213">
        <v>6</v>
      </c>
      <c r="AD90" s="214">
        <v>50.078299999999999</v>
      </c>
      <c r="AE90" s="216" t="s">
        <v>354</v>
      </c>
      <c r="AF90" s="216" t="s">
        <v>170</v>
      </c>
      <c r="AG90" s="216" t="s">
        <v>355</v>
      </c>
      <c r="AH90" s="217">
        <v>1097478</v>
      </c>
      <c r="AI90" s="215" t="s">
        <v>356</v>
      </c>
      <c r="AJ90" s="216" t="s">
        <v>173</v>
      </c>
      <c r="AK90" s="218">
        <v>201000</v>
      </c>
      <c r="AL90" s="212" t="s">
        <v>340</v>
      </c>
    </row>
    <row r="91" spans="1:38" s="1" customFormat="1" ht="68.25">
      <c r="A91" s="209" t="s">
        <v>357</v>
      </c>
      <c r="N91" s="11"/>
      <c r="O91" s="11"/>
      <c r="AC91" s="205">
        <v>7</v>
      </c>
      <c r="AD91" s="206">
        <v>49.546199999999999</v>
      </c>
      <c r="AE91" s="209" t="s">
        <v>357</v>
      </c>
      <c r="AF91" s="209" t="s">
        <v>214</v>
      </c>
      <c r="AG91" s="209" t="s">
        <v>358</v>
      </c>
      <c r="AH91" s="210">
        <v>1097001</v>
      </c>
      <c r="AI91" s="207" t="s">
        <v>359</v>
      </c>
      <c r="AJ91" s="209" t="s">
        <v>173</v>
      </c>
      <c r="AK91" s="211">
        <v>201000</v>
      </c>
      <c r="AL91" s="212" t="s">
        <v>340</v>
      </c>
    </row>
    <row r="92" spans="1:38" s="1" customFormat="1" ht="39">
      <c r="A92" s="216" t="s">
        <v>360</v>
      </c>
      <c r="N92" s="11"/>
      <c r="O92" s="11"/>
      <c r="AC92" s="213">
        <v>8</v>
      </c>
      <c r="AD92" s="214">
        <v>49.353900000000003</v>
      </c>
      <c r="AE92" s="216" t="s">
        <v>360</v>
      </c>
      <c r="AF92" s="216" t="s">
        <v>170</v>
      </c>
      <c r="AG92" s="216" t="s">
        <v>361</v>
      </c>
      <c r="AH92" s="217">
        <v>1096860</v>
      </c>
      <c r="AI92" s="215" t="s">
        <v>362</v>
      </c>
      <c r="AJ92" s="216" t="s">
        <v>173</v>
      </c>
      <c r="AK92" s="218">
        <v>201000</v>
      </c>
      <c r="AL92" s="212" t="s">
        <v>340</v>
      </c>
    </row>
    <row r="93" spans="1:38" s="1" customFormat="1" ht="39">
      <c r="A93" s="209" t="s">
        <v>363</v>
      </c>
      <c r="N93" s="11"/>
      <c r="O93" s="11"/>
      <c r="AC93" s="205">
        <v>9</v>
      </c>
      <c r="AD93" s="206">
        <v>49.173099999999998</v>
      </c>
      <c r="AE93" s="209" t="s">
        <v>363</v>
      </c>
      <c r="AF93" s="209" t="s">
        <v>170</v>
      </c>
      <c r="AG93" s="209" t="s">
        <v>364</v>
      </c>
      <c r="AH93" s="210">
        <v>1097712</v>
      </c>
      <c r="AI93" s="207" t="s">
        <v>365</v>
      </c>
      <c r="AJ93" s="209" t="s">
        <v>173</v>
      </c>
      <c r="AK93" s="211">
        <v>201000</v>
      </c>
      <c r="AL93" s="212" t="s">
        <v>340</v>
      </c>
    </row>
    <row r="94" spans="1:38" s="1" customFormat="1" ht="39">
      <c r="A94" s="216" t="s">
        <v>366</v>
      </c>
      <c r="N94" s="11"/>
      <c r="O94" s="11"/>
      <c r="AC94" s="213">
        <v>10</v>
      </c>
      <c r="AD94" s="214">
        <v>49.109099999999998</v>
      </c>
      <c r="AE94" s="216" t="s">
        <v>366</v>
      </c>
      <c r="AF94" s="216" t="s">
        <v>170</v>
      </c>
      <c r="AG94" s="216" t="s">
        <v>367</v>
      </c>
      <c r="AH94" s="217">
        <v>1096901</v>
      </c>
      <c r="AI94" s="215" t="s">
        <v>368</v>
      </c>
      <c r="AJ94" s="216" t="s">
        <v>173</v>
      </c>
      <c r="AK94" s="218">
        <v>201000</v>
      </c>
      <c r="AL94" s="212" t="s">
        <v>340</v>
      </c>
    </row>
    <row r="95" spans="1:38" s="1" customFormat="1" ht="48.75">
      <c r="A95" s="209" t="s">
        <v>369</v>
      </c>
      <c r="N95" s="11"/>
      <c r="O95" s="11"/>
      <c r="AC95" s="205">
        <v>11</v>
      </c>
      <c r="AD95" s="206">
        <v>49.104500000000002</v>
      </c>
      <c r="AE95" s="209" t="s">
        <v>369</v>
      </c>
      <c r="AF95" s="209" t="s">
        <v>370</v>
      </c>
      <c r="AG95" s="209" t="s">
        <v>371</v>
      </c>
      <c r="AH95" s="210">
        <v>1097005</v>
      </c>
      <c r="AI95" s="207" t="s">
        <v>372</v>
      </c>
      <c r="AJ95" s="209" t="s">
        <v>173</v>
      </c>
      <c r="AK95" s="211">
        <v>201000</v>
      </c>
      <c r="AL95" s="212" t="s">
        <v>340</v>
      </c>
    </row>
    <row r="96" spans="1:38" s="1" customFormat="1" ht="39">
      <c r="A96" s="216" t="s">
        <v>373</v>
      </c>
      <c r="N96" s="11"/>
      <c r="O96" s="11"/>
      <c r="AC96" s="213">
        <v>12</v>
      </c>
      <c r="AD96" s="214">
        <v>49.088099999999997</v>
      </c>
      <c r="AE96" s="216" t="s">
        <v>373</v>
      </c>
      <c r="AF96" s="216" t="s">
        <v>170</v>
      </c>
      <c r="AG96" s="216" t="s">
        <v>374</v>
      </c>
      <c r="AH96" s="217">
        <v>1096853</v>
      </c>
      <c r="AI96" s="215" t="s">
        <v>375</v>
      </c>
      <c r="AJ96" s="216" t="s">
        <v>173</v>
      </c>
      <c r="AK96" s="218">
        <v>201000</v>
      </c>
      <c r="AL96" s="212" t="s">
        <v>340</v>
      </c>
    </row>
    <row r="97" spans="1:38" s="1" customFormat="1" ht="58.5">
      <c r="A97" s="209" t="s">
        <v>376</v>
      </c>
      <c r="N97" s="11"/>
      <c r="O97" s="11"/>
      <c r="AC97" s="205">
        <v>13</v>
      </c>
      <c r="AD97" s="206">
        <v>49.000900000000001</v>
      </c>
      <c r="AE97" s="209" t="s">
        <v>376</v>
      </c>
      <c r="AF97" s="209" t="s">
        <v>377</v>
      </c>
      <c r="AG97" s="209" t="s">
        <v>378</v>
      </c>
      <c r="AH97" s="210">
        <v>1097225</v>
      </c>
      <c r="AI97" s="207" t="s">
        <v>379</v>
      </c>
      <c r="AJ97" s="209" t="s">
        <v>173</v>
      </c>
      <c r="AK97" s="211">
        <v>201000</v>
      </c>
      <c r="AL97" s="212" t="s">
        <v>340</v>
      </c>
    </row>
    <row r="98" spans="1:38" s="1" customFormat="1" ht="48.75">
      <c r="A98" s="216" t="s">
        <v>380</v>
      </c>
      <c r="N98" s="11"/>
      <c r="O98" s="11"/>
      <c r="AC98" s="213">
        <v>14</v>
      </c>
      <c r="AD98" s="214">
        <v>48.77</v>
      </c>
      <c r="AE98" s="216" t="s">
        <v>380</v>
      </c>
      <c r="AF98" s="216" t="s">
        <v>170</v>
      </c>
      <c r="AG98" s="216" t="s">
        <v>381</v>
      </c>
      <c r="AH98" s="217">
        <v>1096936</v>
      </c>
      <c r="AI98" s="215" t="s">
        <v>382</v>
      </c>
      <c r="AJ98" s="216" t="s">
        <v>173</v>
      </c>
      <c r="AK98" s="218">
        <v>201000</v>
      </c>
      <c r="AL98" s="212" t="s">
        <v>340</v>
      </c>
    </row>
    <row r="99" spans="1:38" s="1" customFormat="1" ht="39">
      <c r="A99" s="209" t="s">
        <v>383</v>
      </c>
      <c r="N99" s="11"/>
      <c r="O99" s="11"/>
      <c r="AC99" s="205">
        <v>15</v>
      </c>
      <c r="AD99" s="206">
        <v>48.668599999999998</v>
      </c>
      <c r="AE99" s="209" t="s">
        <v>383</v>
      </c>
      <c r="AF99" s="209" t="s">
        <v>170</v>
      </c>
      <c r="AG99" s="209" t="s">
        <v>384</v>
      </c>
      <c r="AH99" s="210">
        <v>1096958</v>
      </c>
      <c r="AI99" s="207" t="s">
        <v>385</v>
      </c>
      <c r="AJ99" s="209" t="s">
        <v>173</v>
      </c>
      <c r="AK99" s="211">
        <v>201000</v>
      </c>
      <c r="AL99" s="212" t="s">
        <v>340</v>
      </c>
    </row>
    <row r="100" spans="1:38" s="1" customFormat="1" ht="58.5">
      <c r="A100" s="216" t="s">
        <v>386</v>
      </c>
      <c r="N100" s="11"/>
      <c r="O100" s="11"/>
      <c r="AC100" s="213">
        <v>16</v>
      </c>
      <c r="AD100" s="214">
        <v>48.5124</v>
      </c>
      <c r="AE100" s="216" t="s">
        <v>386</v>
      </c>
      <c r="AF100" s="216" t="s">
        <v>178</v>
      </c>
      <c r="AG100" s="216" t="s">
        <v>387</v>
      </c>
      <c r="AH100" s="217">
        <v>1097605</v>
      </c>
      <c r="AI100" s="215" t="s">
        <v>388</v>
      </c>
      <c r="AJ100" s="216" t="s">
        <v>173</v>
      </c>
      <c r="AK100" s="218">
        <v>201000</v>
      </c>
      <c r="AL100" s="212" t="s">
        <v>340</v>
      </c>
    </row>
    <row r="101" spans="1:38" s="1" customFormat="1" ht="39">
      <c r="A101" s="209" t="s">
        <v>389</v>
      </c>
      <c r="N101" s="11"/>
      <c r="O101" s="11"/>
      <c r="AC101" s="205">
        <v>17</v>
      </c>
      <c r="AD101" s="206">
        <v>48.491100000000003</v>
      </c>
      <c r="AE101" s="209" t="s">
        <v>389</v>
      </c>
      <c r="AF101" s="209" t="s">
        <v>170</v>
      </c>
      <c r="AG101" s="209" t="s">
        <v>390</v>
      </c>
      <c r="AH101" s="210">
        <v>1097325</v>
      </c>
      <c r="AI101" s="207" t="s">
        <v>391</v>
      </c>
      <c r="AJ101" s="209" t="s">
        <v>173</v>
      </c>
      <c r="AK101" s="211">
        <v>201000</v>
      </c>
      <c r="AL101" s="212" t="s">
        <v>340</v>
      </c>
    </row>
    <row r="102" spans="1:38" s="1" customFormat="1" ht="39">
      <c r="A102" s="216" t="s">
        <v>392</v>
      </c>
      <c r="N102" s="11"/>
      <c r="O102" s="11"/>
      <c r="AC102" s="213">
        <v>18</v>
      </c>
      <c r="AD102" s="214">
        <v>48.238799999999998</v>
      </c>
      <c r="AE102" s="216" t="s">
        <v>392</v>
      </c>
      <c r="AF102" s="216" t="s">
        <v>170</v>
      </c>
      <c r="AG102" s="216" t="s">
        <v>393</v>
      </c>
      <c r="AH102" s="217">
        <v>1097829</v>
      </c>
      <c r="AI102" s="215" t="s">
        <v>394</v>
      </c>
      <c r="AJ102" s="216" t="s">
        <v>173</v>
      </c>
      <c r="AK102" s="218">
        <v>201000</v>
      </c>
      <c r="AL102" s="212" t="s">
        <v>340</v>
      </c>
    </row>
    <row r="103" spans="1:38" s="1" customFormat="1" ht="48.75">
      <c r="A103" s="209" t="s">
        <v>395</v>
      </c>
      <c r="N103" s="11"/>
      <c r="O103" s="11"/>
      <c r="AC103" s="205">
        <v>19</v>
      </c>
      <c r="AD103" s="206">
        <v>48.231999999999999</v>
      </c>
      <c r="AE103" s="209" t="s">
        <v>395</v>
      </c>
      <c r="AF103" s="209" t="s">
        <v>188</v>
      </c>
      <c r="AG103" s="209" t="s">
        <v>396</v>
      </c>
      <c r="AH103" s="210">
        <v>1097290</v>
      </c>
      <c r="AI103" s="207" t="s">
        <v>397</v>
      </c>
      <c r="AJ103" s="209" t="s">
        <v>173</v>
      </c>
      <c r="AK103" s="211">
        <v>201000</v>
      </c>
      <c r="AL103" s="212" t="s">
        <v>340</v>
      </c>
    </row>
    <row r="104" spans="1:38" s="1" customFormat="1" ht="39">
      <c r="A104" s="216" t="s">
        <v>398</v>
      </c>
      <c r="N104" s="11"/>
      <c r="O104" s="11"/>
      <c r="AC104" s="213">
        <v>20</v>
      </c>
      <c r="AD104" s="214">
        <v>48.214700000000001</v>
      </c>
      <c r="AE104" s="216" t="s">
        <v>398</v>
      </c>
      <c r="AF104" s="216" t="s">
        <v>170</v>
      </c>
      <c r="AG104" s="216" t="s">
        <v>399</v>
      </c>
      <c r="AH104" s="217">
        <v>1097207</v>
      </c>
      <c r="AI104" s="215" t="s">
        <v>400</v>
      </c>
      <c r="AJ104" s="216" t="s">
        <v>173</v>
      </c>
      <c r="AK104" s="218">
        <v>201000</v>
      </c>
      <c r="AL104" s="212" t="s">
        <v>340</v>
      </c>
    </row>
    <row r="105" spans="1:38" s="1" customFormat="1" ht="68.25">
      <c r="A105" s="209" t="s">
        <v>401</v>
      </c>
      <c r="N105" s="11"/>
      <c r="O105" s="11"/>
      <c r="AC105" s="205">
        <v>21</v>
      </c>
      <c r="AD105" s="206">
        <v>48.140099999999997</v>
      </c>
      <c r="AE105" s="209" t="s">
        <v>401</v>
      </c>
      <c r="AF105" s="208" t="s">
        <v>351</v>
      </c>
      <c r="AG105" s="209" t="s">
        <v>402</v>
      </c>
      <c r="AH105" s="210">
        <v>1097218</v>
      </c>
      <c r="AI105" s="207" t="s">
        <v>403</v>
      </c>
      <c r="AJ105" s="209" t="s">
        <v>173</v>
      </c>
      <c r="AK105" s="211">
        <v>200999.92</v>
      </c>
      <c r="AL105" s="212" t="s">
        <v>340</v>
      </c>
    </row>
    <row r="106" spans="1:38" s="1" customFormat="1" ht="58.5">
      <c r="A106" s="216" t="s">
        <v>404</v>
      </c>
      <c r="N106" s="11"/>
      <c r="O106" s="11"/>
      <c r="AC106" s="213">
        <v>22</v>
      </c>
      <c r="AD106" s="214">
        <v>48.060899999999997</v>
      </c>
      <c r="AE106" s="216" t="s">
        <v>404</v>
      </c>
      <c r="AF106" s="216" t="s">
        <v>287</v>
      </c>
      <c r="AG106" s="216" t="s">
        <v>405</v>
      </c>
      <c r="AH106" s="217">
        <v>1097464</v>
      </c>
      <c r="AI106" s="215" t="s">
        <v>406</v>
      </c>
      <c r="AJ106" s="216" t="s">
        <v>173</v>
      </c>
      <c r="AK106" s="218">
        <v>201000</v>
      </c>
      <c r="AL106" s="212" t="s">
        <v>340</v>
      </c>
    </row>
    <row r="107" spans="1:38" s="1" customFormat="1" ht="68.25">
      <c r="A107" s="209" t="s">
        <v>407</v>
      </c>
      <c r="N107" s="11"/>
      <c r="O107" s="11"/>
      <c r="AC107" s="205">
        <v>23</v>
      </c>
      <c r="AD107" s="206">
        <v>48.015099999999997</v>
      </c>
      <c r="AE107" s="209" t="s">
        <v>407</v>
      </c>
      <c r="AF107" s="208" t="s">
        <v>408</v>
      </c>
      <c r="AG107" s="209" t="s">
        <v>409</v>
      </c>
      <c r="AH107" s="210">
        <v>1097402</v>
      </c>
      <c r="AI107" s="207" t="s">
        <v>410</v>
      </c>
      <c r="AJ107" s="209" t="s">
        <v>173</v>
      </c>
      <c r="AK107" s="211">
        <v>201000</v>
      </c>
      <c r="AL107" s="212" t="s">
        <v>340</v>
      </c>
    </row>
    <row r="108" spans="1:38" s="1" customFormat="1" ht="39">
      <c r="A108" s="216" t="s">
        <v>411</v>
      </c>
      <c r="N108" s="11"/>
      <c r="O108" s="11"/>
      <c r="AC108" s="213">
        <v>24</v>
      </c>
      <c r="AD108" s="214">
        <v>47.983199999999997</v>
      </c>
      <c r="AE108" s="216" t="s">
        <v>411</v>
      </c>
      <c r="AF108" s="216" t="s">
        <v>170</v>
      </c>
      <c r="AG108" s="216" t="s">
        <v>412</v>
      </c>
      <c r="AH108" s="217">
        <v>1097364</v>
      </c>
      <c r="AI108" s="215" t="s">
        <v>413</v>
      </c>
      <c r="AJ108" s="216" t="s">
        <v>173</v>
      </c>
      <c r="AK108" s="218">
        <v>201000</v>
      </c>
      <c r="AL108" s="212" t="s">
        <v>340</v>
      </c>
    </row>
    <row r="109" spans="1:38" s="1" customFormat="1" ht="39">
      <c r="A109" s="209" t="s">
        <v>414</v>
      </c>
      <c r="N109" s="11"/>
      <c r="O109" s="11"/>
      <c r="AC109" s="205">
        <v>25</v>
      </c>
      <c r="AD109" s="206">
        <v>47.816699999999997</v>
      </c>
      <c r="AE109" s="209" t="s">
        <v>414</v>
      </c>
      <c r="AF109" s="209" t="s">
        <v>170</v>
      </c>
      <c r="AG109" s="209" t="s">
        <v>415</v>
      </c>
      <c r="AH109" s="210">
        <v>1097242</v>
      </c>
      <c r="AI109" s="207" t="s">
        <v>416</v>
      </c>
      <c r="AJ109" s="209" t="s">
        <v>173</v>
      </c>
      <c r="AK109" s="211">
        <v>201000</v>
      </c>
      <c r="AL109" s="212" t="s">
        <v>340</v>
      </c>
    </row>
    <row r="110" spans="1:38" s="1" customFormat="1" ht="39">
      <c r="A110" s="216" t="s">
        <v>417</v>
      </c>
      <c r="N110" s="11"/>
      <c r="O110" s="11"/>
      <c r="AC110" s="213">
        <v>26</v>
      </c>
      <c r="AD110" s="214">
        <v>47.810099999999998</v>
      </c>
      <c r="AE110" s="216" t="s">
        <v>417</v>
      </c>
      <c r="AF110" s="216" t="s">
        <v>170</v>
      </c>
      <c r="AG110" s="216" t="s">
        <v>418</v>
      </c>
      <c r="AH110" s="217">
        <v>1096827</v>
      </c>
      <c r="AI110" s="215" t="s">
        <v>419</v>
      </c>
      <c r="AJ110" s="216" t="s">
        <v>173</v>
      </c>
      <c r="AK110" s="218">
        <v>201000</v>
      </c>
      <c r="AL110" s="212" t="s">
        <v>340</v>
      </c>
    </row>
    <row r="111" spans="1:38" s="1" customFormat="1" ht="48.75">
      <c r="A111" s="209" t="s">
        <v>420</v>
      </c>
      <c r="N111" s="11"/>
      <c r="O111" s="11"/>
      <c r="AC111" s="205">
        <v>27</v>
      </c>
      <c r="AD111" s="206">
        <v>47.6419</v>
      </c>
      <c r="AE111" s="209" t="s">
        <v>420</v>
      </c>
      <c r="AF111" s="209" t="s">
        <v>170</v>
      </c>
      <c r="AG111" s="209" t="s">
        <v>421</v>
      </c>
      <c r="AH111" s="210">
        <v>1096846</v>
      </c>
      <c r="AI111" s="207" t="s">
        <v>422</v>
      </c>
      <c r="AJ111" s="209" t="s">
        <v>173</v>
      </c>
      <c r="AK111" s="211">
        <v>201000</v>
      </c>
      <c r="AL111" s="212" t="s">
        <v>340</v>
      </c>
    </row>
    <row r="112" spans="1:38" s="1" customFormat="1" ht="48.75">
      <c r="A112" s="216" t="s">
        <v>423</v>
      </c>
      <c r="N112" s="11"/>
      <c r="O112" s="11"/>
      <c r="AC112" s="213">
        <v>28</v>
      </c>
      <c r="AD112" s="214">
        <v>47.530700000000003</v>
      </c>
      <c r="AE112" s="216" t="s">
        <v>423</v>
      </c>
      <c r="AF112" s="216" t="s">
        <v>170</v>
      </c>
      <c r="AG112" s="216" t="s">
        <v>424</v>
      </c>
      <c r="AH112" s="217">
        <v>1097353</v>
      </c>
      <c r="AI112" s="215" t="s">
        <v>425</v>
      </c>
      <c r="AJ112" s="216" t="s">
        <v>173</v>
      </c>
      <c r="AK112" s="218">
        <v>201000</v>
      </c>
      <c r="AL112" s="212" t="s">
        <v>340</v>
      </c>
    </row>
    <row r="113" spans="1:38" s="1" customFormat="1" ht="39">
      <c r="A113" s="209" t="s">
        <v>426</v>
      </c>
      <c r="N113" s="11"/>
      <c r="O113" s="11"/>
      <c r="AC113" s="205">
        <v>29</v>
      </c>
      <c r="AD113" s="206">
        <v>47.4771</v>
      </c>
      <c r="AE113" s="209" t="s">
        <v>426</v>
      </c>
      <c r="AF113" s="209" t="s">
        <v>170</v>
      </c>
      <c r="AG113" s="209" t="s">
        <v>427</v>
      </c>
      <c r="AH113" s="210">
        <v>1097254</v>
      </c>
      <c r="AI113" s="207" t="s">
        <v>428</v>
      </c>
      <c r="AJ113" s="209" t="s">
        <v>173</v>
      </c>
      <c r="AK113" s="211">
        <v>201000</v>
      </c>
      <c r="AL113" s="212" t="s">
        <v>340</v>
      </c>
    </row>
    <row r="114" spans="1:38" s="1" customFormat="1" ht="58.5">
      <c r="A114" s="216" t="s">
        <v>429</v>
      </c>
      <c r="N114" s="11"/>
      <c r="O114" s="11"/>
      <c r="AC114" s="213">
        <v>30</v>
      </c>
      <c r="AD114" s="214">
        <v>47.408799999999999</v>
      </c>
      <c r="AE114" s="216" t="s">
        <v>429</v>
      </c>
      <c r="AF114" s="216" t="s">
        <v>170</v>
      </c>
      <c r="AG114" s="216" t="s">
        <v>430</v>
      </c>
      <c r="AH114" s="217">
        <v>1097276</v>
      </c>
      <c r="AI114" s="215" t="s">
        <v>431</v>
      </c>
      <c r="AJ114" s="216" t="s">
        <v>173</v>
      </c>
      <c r="AK114" s="218">
        <v>201000</v>
      </c>
      <c r="AL114" s="212" t="s">
        <v>340</v>
      </c>
    </row>
    <row r="115" spans="1:38" s="1" customFormat="1" ht="58.5">
      <c r="A115" s="209" t="s">
        <v>432</v>
      </c>
      <c r="N115" s="11"/>
      <c r="O115" s="11"/>
      <c r="AC115" s="205">
        <v>31</v>
      </c>
      <c r="AD115" s="206">
        <v>47.3583</v>
      </c>
      <c r="AE115" s="209" t="s">
        <v>432</v>
      </c>
      <c r="AF115" s="209" t="s">
        <v>178</v>
      </c>
      <c r="AG115" s="209" t="s">
        <v>433</v>
      </c>
      <c r="AH115" s="210">
        <v>1097828</v>
      </c>
      <c r="AI115" s="207" t="s">
        <v>434</v>
      </c>
      <c r="AJ115" s="209" t="s">
        <v>173</v>
      </c>
      <c r="AK115" s="211">
        <v>201000</v>
      </c>
      <c r="AL115" s="212" t="s">
        <v>340</v>
      </c>
    </row>
    <row r="116" spans="1:38" s="1" customFormat="1" ht="58.5">
      <c r="A116" s="216" t="s">
        <v>435</v>
      </c>
      <c r="N116" s="11"/>
      <c r="O116" s="11"/>
      <c r="AC116" s="213">
        <v>32</v>
      </c>
      <c r="AD116" s="214">
        <v>47.250399999999999</v>
      </c>
      <c r="AE116" s="216" t="s">
        <v>435</v>
      </c>
      <c r="AF116" s="216" t="s">
        <v>436</v>
      </c>
      <c r="AG116" s="216" t="s">
        <v>437</v>
      </c>
      <c r="AH116" s="217">
        <v>1096832</v>
      </c>
      <c r="AI116" s="215" t="s">
        <v>438</v>
      </c>
      <c r="AJ116" s="216" t="s">
        <v>173</v>
      </c>
      <c r="AK116" s="218">
        <v>201000</v>
      </c>
      <c r="AL116" s="212" t="s">
        <v>340</v>
      </c>
    </row>
    <row r="117" spans="1:38" s="1" customFormat="1" ht="48.75">
      <c r="A117" s="209" t="s">
        <v>439</v>
      </c>
      <c r="N117" s="11"/>
      <c r="O117" s="11"/>
      <c r="AC117" s="205">
        <v>33</v>
      </c>
      <c r="AD117" s="206">
        <v>47.1524</v>
      </c>
      <c r="AE117" s="209" t="s">
        <v>439</v>
      </c>
      <c r="AF117" s="208" t="s">
        <v>440</v>
      </c>
      <c r="AG117" s="209" t="s">
        <v>441</v>
      </c>
      <c r="AH117" s="210">
        <v>1096888</v>
      </c>
      <c r="AI117" s="207" t="s">
        <v>442</v>
      </c>
      <c r="AJ117" s="209" t="s">
        <v>173</v>
      </c>
      <c r="AK117" s="211">
        <v>201000</v>
      </c>
      <c r="AL117" s="212" t="s">
        <v>340</v>
      </c>
    </row>
    <row r="118" spans="1:38" s="1" customFormat="1" ht="68.25">
      <c r="A118" s="270" t="s">
        <v>443</v>
      </c>
      <c r="N118" s="11"/>
      <c r="O118" s="11"/>
      <c r="AC118" s="268">
        <v>34</v>
      </c>
      <c r="AD118" s="269">
        <v>47.036099999999998</v>
      </c>
      <c r="AE118" s="270" t="s">
        <v>443</v>
      </c>
      <c r="AF118" s="271" t="s">
        <v>408</v>
      </c>
      <c r="AG118" s="270" t="s">
        <v>444</v>
      </c>
      <c r="AH118" s="272">
        <v>1097200</v>
      </c>
      <c r="AI118" s="273" t="s">
        <v>445</v>
      </c>
      <c r="AJ118" s="270" t="s">
        <v>173</v>
      </c>
      <c r="AK118" s="274">
        <v>201000</v>
      </c>
      <c r="AL118" s="212" t="s">
        <v>340</v>
      </c>
    </row>
    <row r="119" spans="1:38" s="1" customFormat="1" ht="68.25">
      <c r="A119" s="209" t="s">
        <v>446</v>
      </c>
      <c r="N119" s="11"/>
      <c r="O119" s="11"/>
      <c r="AC119" s="205">
        <v>35</v>
      </c>
      <c r="AD119" s="206">
        <v>47.029699999999998</v>
      </c>
      <c r="AE119" s="209" t="s">
        <v>446</v>
      </c>
      <c r="AF119" s="208" t="s">
        <v>447</v>
      </c>
      <c r="AG119" s="209" t="s">
        <v>448</v>
      </c>
      <c r="AH119" s="210">
        <v>1097774</v>
      </c>
      <c r="AI119" s="207" t="s">
        <v>449</v>
      </c>
      <c r="AJ119" s="209" t="s">
        <v>173</v>
      </c>
      <c r="AK119" s="211">
        <v>201000</v>
      </c>
      <c r="AL119" s="212" t="s">
        <v>340</v>
      </c>
    </row>
    <row r="120" spans="1:38" s="1" customFormat="1" ht="39">
      <c r="A120" s="216" t="s">
        <v>450</v>
      </c>
      <c r="N120" s="11"/>
      <c r="O120" s="11"/>
      <c r="AC120" s="213">
        <v>36</v>
      </c>
      <c r="AD120" s="214">
        <v>46.854599999999998</v>
      </c>
      <c r="AE120" s="216" t="s">
        <v>450</v>
      </c>
      <c r="AF120" s="271" t="s">
        <v>218</v>
      </c>
      <c r="AG120" s="216" t="s">
        <v>451</v>
      </c>
      <c r="AH120" s="217">
        <v>1097418</v>
      </c>
      <c r="AI120" s="215" t="s">
        <v>452</v>
      </c>
      <c r="AJ120" s="216" t="s">
        <v>173</v>
      </c>
      <c r="AK120" s="218">
        <v>201000</v>
      </c>
      <c r="AL120" s="212" t="s">
        <v>340</v>
      </c>
    </row>
    <row r="121" spans="1:38" s="1" customFormat="1" ht="39">
      <c r="A121" s="209" t="s">
        <v>453</v>
      </c>
      <c r="N121" s="11"/>
      <c r="O121" s="11"/>
      <c r="AC121" s="205">
        <v>37</v>
      </c>
      <c r="AD121" s="206">
        <v>46.832500000000003</v>
      </c>
      <c r="AE121" s="209" t="s">
        <v>453</v>
      </c>
      <c r="AF121" s="208" t="s">
        <v>218</v>
      </c>
      <c r="AG121" s="209" t="s">
        <v>454</v>
      </c>
      <c r="AH121" s="210">
        <v>1097362</v>
      </c>
      <c r="AI121" s="207" t="s">
        <v>455</v>
      </c>
      <c r="AJ121" s="209" t="s">
        <v>173</v>
      </c>
      <c r="AK121" s="211">
        <v>201000</v>
      </c>
      <c r="AL121" s="212" t="s">
        <v>340</v>
      </c>
    </row>
    <row r="122" spans="1:38" s="1" customFormat="1" ht="39">
      <c r="A122" s="216" t="s">
        <v>456</v>
      </c>
      <c r="N122" s="11"/>
      <c r="O122" s="11"/>
      <c r="AC122" s="213">
        <v>38</v>
      </c>
      <c r="AD122" s="214">
        <v>46.747900000000001</v>
      </c>
      <c r="AE122" s="216" t="s">
        <v>456</v>
      </c>
      <c r="AF122" s="271" t="s">
        <v>218</v>
      </c>
      <c r="AG122" s="271" t="s">
        <v>457</v>
      </c>
      <c r="AH122" s="217">
        <v>1097378</v>
      </c>
      <c r="AI122" s="215" t="s">
        <v>458</v>
      </c>
      <c r="AJ122" s="216" t="s">
        <v>173</v>
      </c>
      <c r="AK122" s="218">
        <v>201000</v>
      </c>
      <c r="AL122" s="212" t="s">
        <v>340</v>
      </c>
    </row>
    <row r="123" spans="1:38" s="1" customFormat="1" ht="39">
      <c r="A123" s="209" t="s">
        <v>459</v>
      </c>
      <c r="N123" s="11"/>
      <c r="O123" s="11"/>
      <c r="AC123" s="205">
        <v>39</v>
      </c>
      <c r="AD123" s="206">
        <v>46.605800000000002</v>
      </c>
      <c r="AE123" s="209" t="s">
        <v>459</v>
      </c>
      <c r="AF123" s="208" t="s">
        <v>218</v>
      </c>
      <c r="AG123" s="209" t="s">
        <v>460</v>
      </c>
      <c r="AH123" s="210">
        <v>1097532</v>
      </c>
      <c r="AI123" s="207" t="s">
        <v>461</v>
      </c>
      <c r="AJ123" s="209" t="s">
        <v>173</v>
      </c>
      <c r="AK123" s="211">
        <v>201000</v>
      </c>
      <c r="AL123" s="212" t="s">
        <v>340</v>
      </c>
    </row>
    <row r="124" spans="1:38" s="1" customFormat="1" ht="48.75">
      <c r="A124" s="216" t="s">
        <v>462</v>
      </c>
      <c r="N124" s="11"/>
      <c r="O124" s="11"/>
      <c r="AC124" s="213">
        <v>40</v>
      </c>
      <c r="AD124" s="214">
        <v>46.544600000000003</v>
      </c>
      <c r="AE124" s="216" t="s">
        <v>462</v>
      </c>
      <c r="AF124" s="271" t="s">
        <v>218</v>
      </c>
      <c r="AG124" s="271" t="s">
        <v>463</v>
      </c>
      <c r="AH124" s="217">
        <v>1097210</v>
      </c>
      <c r="AI124" s="215" t="s">
        <v>464</v>
      </c>
      <c r="AJ124" s="216" t="s">
        <v>173</v>
      </c>
      <c r="AK124" s="218">
        <v>201000</v>
      </c>
      <c r="AL124" s="212" t="s">
        <v>340</v>
      </c>
    </row>
    <row r="125" spans="1:38" s="1" customFormat="1" ht="58.5">
      <c r="A125" s="209" t="s">
        <v>465</v>
      </c>
      <c r="N125" s="11"/>
      <c r="O125" s="11"/>
      <c r="AC125" s="205">
        <v>41</v>
      </c>
      <c r="AD125" s="206">
        <v>46.541800000000002</v>
      </c>
      <c r="AE125" s="209" t="s">
        <v>465</v>
      </c>
      <c r="AF125" s="208" t="s">
        <v>466</v>
      </c>
      <c r="AG125" s="208" t="s">
        <v>467</v>
      </c>
      <c r="AH125" s="210">
        <v>1097180</v>
      </c>
      <c r="AI125" s="207" t="s">
        <v>468</v>
      </c>
      <c r="AJ125" s="209" t="s">
        <v>173</v>
      </c>
      <c r="AK125" s="211">
        <v>201000</v>
      </c>
      <c r="AL125" s="212" t="s">
        <v>340</v>
      </c>
    </row>
    <row r="126" spans="1:38" s="1" customFormat="1" ht="39">
      <c r="A126" s="216" t="s">
        <v>469</v>
      </c>
      <c r="N126" s="11"/>
      <c r="O126" s="11"/>
      <c r="AC126" s="213">
        <v>42</v>
      </c>
      <c r="AD126" s="214">
        <v>46.528500000000001</v>
      </c>
      <c r="AE126" s="216" t="s">
        <v>469</v>
      </c>
      <c r="AF126" s="271" t="s">
        <v>218</v>
      </c>
      <c r="AG126" s="216" t="s">
        <v>470</v>
      </c>
      <c r="AH126" s="217">
        <v>1096953</v>
      </c>
      <c r="AI126" s="215" t="s">
        <v>471</v>
      </c>
      <c r="AJ126" s="216" t="s">
        <v>173</v>
      </c>
      <c r="AK126" s="218">
        <v>201000</v>
      </c>
      <c r="AL126" s="212" t="s">
        <v>340</v>
      </c>
    </row>
    <row r="127" spans="1:38" s="1" customFormat="1" ht="39">
      <c r="A127" s="209" t="s">
        <v>472</v>
      </c>
      <c r="N127" s="11"/>
      <c r="O127" s="11"/>
      <c r="AC127" s="205">
        <v>43</v>
      </c>
      <c r="AD127" s="206">
        <v>46.232599999999998</v>
      </c>
      <c r="AE127" s="209" t="s">
        <v>472</v>
      </c>
      <c r="AF127" s="208" t="s">
        <v>218</v>
      </c>
      <c r="AG127" s="209" t="s">
        <v>473</v>
      </c>
      <c r="AH127" s="210">
        <v>1097374</v>
      </c>
      <c r="AI127" s="207" t="s">
        <v>474</v>
      </c>
      <c r="AJ127" s="209" t="s">
        <v>173</v>
      </c>
      <c r="AK127" s="211">
        <v>201000</v>
      </c>
      <c r="AL127" s="212" t="s">
        <v>340</v>
      </c>
    </row>
    <row r="128" spans="1:38" s="1" customFormat="1" ht="58.5">
      <c r="A128" s="216" t="s">
        <v>475</v>
      </c>
      <c r="N128" s="11"/>
      <c r="O128" s="11"/>
      <c r="AC128" s="213">
        <v>44</v>
      </c>
      <c r="AD128" s="214">
        <v>46.1081</v>
      </c>
      <c r="AE128" s="216" t="s">
        <v>475</v>
      </c>
      <c r="AF128" s="271" t="s">
        <v>466</v>
      </c>
      <c r="AG128" s="216" t="s">
        <v>476</v>
      </c>
      <c r="AH128" s="217">
        <v>1096899</v>
      </c>
      <c r="AI128" s="215" t="s">
        <v>477</v>
      </c>
      <c r="AJ128" s="216" t="s">
        <v>173</v>
      </c>
      <c r="AK128" s="218">
        <v>201000</v>
      </c>
      <c r="AL128" s="212" t="s">
        <v>340</v>
      </c>
    </row>
    <row r="129" spans="1:38" s="1" customFormat="1" ht="39">
      <c r="A129" s="209" t="s">
        <v>478</v>
      </c>
      <c r="N129" s="11"/>
      <c r="O129" s="11"/>
      <c r="AC129" s="205">
        <v>45</v>
      </c>
      <c r="AD129" s="206">
        <v>46.078899999999997</v>
      </c>
      <c r="AE129" s="209" t="s">
        <v>478</v>
      </c>
      <c r="AF129" s="208" t="s">
        <v>218</v>
      </c>
      <c r="AG129" s="209" t="s">
        <v>479</v>
      </c>
      <c r="AH129" s="210">
        <v>1097164</v>
      </c>
      <c r="AI129" s="207" t="s">
        <v>480</v>
      </c>
      <c r="AJ129" s="209" t="s">
        <v>173</v>
      </c>
      <c r="AK129" s="211">
        <v>201000</v>
      </c>
      <c r="AL129" s="212" t="s">
        <v>340</v>
      </c>
    </row>
    <row r="130" spans="1:38" s="1" customFormat="1" ht="58.5">
      <c r="A130" s="216" t="s">
        <v>481</v>
      </c>
      <c r="N130" s="11"/>
      <c r="O130" s="11"/>
      <c r="AC130" s="213">
        <v>46</v>
      </c>
      <c r="AD130" s="214">
        <v>46.032800000000002</v>
      </c>
      <c r="AE130" s="216" t="s">
        <v>481</v>
      </c>
      <c r="AF130" s="271" t="s">
        <v>466</v>
      </c>
      <c r="AG130" s="216" t="s">
        <v>482</v>
      </c>
      <c r="AH130" s="217">
        <v>1096885</v>
      </c>
      <c r="AI130" s="215" t="s">
        <v>483</v>
      </c>
      <c r="AJ130" s="216" t="s">
        <v>173</v>
      </c>
      <c r="AK130" s="218">
        <v>201000</v>
      </c>
      <c r="AL130" s="212" t="s">
        <v>340</v>
      </c>
    </row>
    <row r="131" spans="1:38" s="1" customFormat="1" ht="39">
      <c r="A131" s="222" t="s">
        <v>484</v>
      </c>
      <c r="N131" s="11"/>
      <c r="O131" s="11"/>
      <c r="AC131" s="219">
        <v>47</v>
      </c>
      <c r="AD131" s="220">
        <v>45.957900000000002</v>
      </c>
      <c r="AE131" s="222" t="s">
        <v>484</v>
      </c>
      <c r="AF131" s="275" t="s">
        <v>218</v>
      </c>
      <c r="AG131" s="222" t="s">
        <v>485</v>
      </c>
      <c r="AH131" s="223">
        <v>1097065</v>
      </c>
      <c r="AI131" s="221" t="s">
        <v>486</v>
      </c>
      <c r="AJ131" s="222" t="s">
        <v>173</v>
      </c>
      <c r="AK131" s="224">
        <v>200999.92</v>
      </c>
      <c r="AL131" s="212" t="s">
        <v>340</v>
      </c>
    </row>
    <row r="132" spans="1:38" s="1" customFormat="1" ht="48.75">
      <c r="A132" s="276" t="s">
        <v>487</v>
      </c>
      <c r="N132" s="11"/>
      <c r="O132" s="11"/>
      <c r="AC132" s="225">
        <v>48</v>
      </c>
      <c r="AD132" s="226">
        <v>45.952599999999997</v>
      </c>
      <c r="AE132" s="276" t="s">
        <v>487</v>
      </c>
      <c r="AF132" s="228" t="s">
        <v>440</v>
      </c>
      <c r="AG132" s="228" t="s">
        <v>488</v>
      </c>
      <c r="AH132" s="229">
        <v>1097566</v>
      </c>
      <c r="AI132" s="227" t="s">
        <v>489</v>
      </c>
      <c r="AJ132" s="230"/>
      <c r="AK132" s="231">
        <v>201000</v>
      </c>
      <c r="AL132" s="212" t="s">
        <v>340</v>
      </c>
    </row>
    <row r="133" spans="1:38" s="1" customFormat="1" ht="39">
      <c r="A133" s="209" t="s">
        <v>490</v>
      </c>
      <c r="N133" s="11"/>
      <c r="O133" s="11"/>
      <c r="AC133" s="205">
        <v>49</v>
      </c>
      <c r="AD133" s="206">
        <v>45.893599999999999</v>
      </c>
      <c r="AE133" s="209" t="s">
        <v>490</v>
      </c>
      <c r="AF133" s="208" t="s">
        <v>218</v>
      </c>
      <c r="AG133" s="209" t="s">
        <v>491</v>
      </c>
      <c r="AH133" s="210">
        <v>1096843</v>
      </c>
      <c r="AI133" s="207" t="s">
        <v>492</v>
      </c>
      <c r="AJ133" s="232"/>
      <c r="AK133" s="211">
        <v>201000</v>
      </c>
      <c r="AL133" s="212" t="s">
        <v>340</v>
      </c>
    </row>
    <row r="134" spans="1:38" s="1" customFormat="1" ht="58.5">
      <c r="A134" s="216" t="s">
        <v>493</v>
      </c>
      <c r="N134" s="11"/>
      <c r="O134" s="11"/>
      <c r="AC134" s="213">
        <v>50</v>
      </c>
      <c r="AD134" s="214">
        <v>45.767200000000003</v>
      </c>
      <c r="AE134" s="216" t="s">
        <v>493</v>
      </c>
      <c r="AF134" s="271" t="s">
        <v>466</v>
      </c>
      <c r="AG134" s="216" t="s">
        <v>494</v>
      </c>
      <c r="AH134" s="217">
        <v>1097320</v>
      </c>
      <c r="AI134" s="215" t="s">
        <v>495</v>
      </c>
      <c r="AJ134" s="233"/>
      <c r="AK134" s="218">
        <v>201000</v>
      </c>
      <c r="AL134" s="212" t="s">
        <v>340</v>
      </c>
    </row>
    <row r="135" spans="1:38" s="1" customFormat="1" ht="39">
      <c r="A135" s="209" t="s">
        <v>496</v>
      </c>
      <c r="N135" s="11"/>
      <c r="O135" s="11"/>
      <c r="AC135" s="205">
        <v>51</v>
      </c>
      <c r="AD135" s="206">
        <v>45.672800000000002</v>
      </c>
      <c r="AE135" s="209" t="s">
        <v>496</v>
      </c>
      <c r="AF135" s="208" t="s">
        <v>218</v>
      </c>
      <c r="AG135" s="209" t="s">
        <v>497</v>
      </c>
      <c r="AH135" s="210">
        <v>1096997</v>
      </c>
      <c r="AI135" s="207" t="s">
        <v>498</v>
      </c>
      <c r="AJ135" s="232"/>
      <c r="AK135" s="211">
        <v>201000</v>
      </c>
      <c r="AL135" s="212" t="s">
        <v>340</v>
      </c>
    </row>
    <row r="136" spans="1:38" s="1" customFormat="1" ht="48.75">
      <c r="A136" s="216" t="s">
        <v>499</v>
      </c>
      <c r="N136" s="11"/>
      <c r="O136" s="11"/>
      <c r="AC136" s="213">
        <v>52</v>
      </c>
      <c r="AD136" s="214">
        <v>45.6706</v>
      </c>
      <c r="AE136" s="216" t="s">
        <v>499</v>
      </c>
      <c r="AF136" s="271" t="s">
        <v>440</v>
      </c>
      <c r="AG136" s="216" t="s">
        <v>500</v>
      </c>
      <c r="AH136" s="217">
        <v>1097051</v>
      </c>
      <c r="AI136" s="215" t="s">
        <v>501</v>
      </c>
      <c r="AJ136" s="233"/>
      <c r="AK136" s="218">
        <v>201000</v>
      </c>
      <c r="AL136" s="212" t="s">
        <v>340</v>
      </c>
    </row>
    <row r="137" spans="1:38" s="1" customFormat="1" ht="39">
      <c r="A137" s="209" t="s">
        <v>502</v>
      </c>
      <c r="N137" s="11"/>
      <c r="O137" s="11"/>
      <c r="AC137" s="205">
        <v>53</v>
      </c>
      <c r="AD137" s="206">
        <v>45.590600000000002</v>
      </c>
      <c r="AE137" s="209" t="s">
        <v>502</v>
      </c>
      <c r="AF137" s="208" t="s">
        <v>218</v>
      </c>
      <c r="AG137" s="209" t="s">
        <v>503</v>
      </c>
      <c r="AH137" s="210">
        <v>1097099</v>
      </c>
      <c r="AI137" s="207" t="s">
        <v>504</v>
      </c>
      <c r="AJ137" s="232"/>
      <c r="AK137" s="211">
        <v>201000</v>
      </c>
      <c r="AL137" s="212" t="s">
        <v>340</v>
      </c>
    </row>
    <row r="138" spans="1:38" s="1" customFormat="1" ht="39">
      <c r="A138" s="216" t="s">
        <v>505</v>
      </c>
      <c r="N138" s="11"/>
      <c r="O138" s="11"/>
      <c r="AC138" s="213">
        <v>54</v>
      </c>
      <c r="AD138" s="214">
        <v>45.497799999999998</v>
      </c>
      <c r="AE138" s="216" t="s">
        <v>505</v>
      </c>
      <c r="AF138" s="271" t="s">
        <v>218</v>
      </c>
      <c r="AG138" s="216" t="s">
        <v>506</v>
      </c>
      <c r="AH138" s="217">
        <v>1097259</v>
      </c>
      <c r="AI138" s="215" t="s">
        <v>507</v>
      </c>
      <c r="AJ138" s="233"/>
      <c r="AK138" s="218">
        <v>201000</v>
      </c>
      <c r="AL138" s="212" t="s">
        <v>340</v>
      </c>
    </row>
    <row r="139" spans="1:38" s="1" customFormat="1" ht="39">
      <c r="A139" s="209" t="s">
        <v>508</v>
      </c>
      <c r="N139" s="11"/>
      <c r="O139" s="11"/>
      <c r="AC139" s="205">
        <v>55</v>
      </c>
      <c r="AD139" s="206">
        <v>45.368299999999998</v>
      </c>
      <c r="AE139" s="209" t="s">
        <v>508</v>
      </c>
      <c r="AF139" s="208" t="s">
        <v>218</v>
      </c>
      <c r="AG139" s="209" t="s">
        <v>509</v>
      </c>
      <c r="AH139" s="210">
        <v>1097106</v>
      </c>
      <c r="AI139" s="207" t="s">
        <v>510</v>
      </c>
      <c r="AJ139" s="232"/>
      <c r="AK139" s="211">
        <v>201000</v>
      </c>
      <c r="AL139" s="212" t="s">
        <v>340</v>
      </c>
    </row>
    <row r="140" spans="1:38" s="1" customFormat="1" ht="39">
      <c r="A140" s="216" t="s">
        <v>511</v>
      </c>
      <c r="N140" s="11"/>
      <c r="O140" s="11"/>
      <c r="AC140" s="213">
        <v>56</v>
      </c>
      <c r="AD140" s="214">
        <v>45.189599999999999</v>
      </c>
      <c r="AE140" s="216" t="s">
        <v>511</v>
      </c>
      <c r="AF140" s="271" t="s">
        <v>218</v>
      </c>
      <c r="AG140" s="271" t="s">
        <v>512</v>
      </c>
      <c r="AH140" s="217">
        <v>1097105</v>
      </c>
      <c r="AI140" s="215" t="s">
        <v>513</v>
      </c>
      <c r="AJ140" s="233"/>
      <c r="AK140" s="218">
        <v>201000</v>
      </c>
      <c r="AL140" s="212" t="s">
        <v>340</v>
      </c>
    </row>
    <row r="141" spans="1:38" s="1" customFormat="1" ht="39">
      <c r="A141" s="209" t="s">
        <v>514</v>
      </c>
      <c r="N141" s="11"/>
      <c r="O141" s="11"/>
      <c r="AC141" s="205">
        <v>57</v>
      </c>
      <c r="AD141" s="206">
        <v>45.154899999999998</v>
      </c>
      <c r="AE141" s="209" t="s">
        <v>514</v>
      </c>
      <c r="AF141" s="208" t="s">
        <v>218</v>
      </c>
      <c r="AG141" s="209" t="s">
        <v>515</v>
      </c>
      <c r="AH141" s="210">
        <v>1097294</v>
      </c>
      <c r="AI141" s="207" t="s">
        <v>516</v>
      </c>
      <c r="AJ141" s="232"/>
      <c r="AK141" s="211">
        <v>201000</v>
      </c>
      <c r="AL141" s="212" t="s">
        <v>340</v>
      </c>
    </row>
    <row r="142" spans="1:38" s="1" customFormat="1" ht="48.75">
      <c r="A142" s="216" t="s">
        <v>517</v>
      </c>
      <c r="N142" s="11"/>
      <c r="O142" s="11"/>
      <c r="AC142" s="213">
        <v>58</v>
      </c>
      <c r="AD142" s="214">
        <v>45.132899999999999</v>
      </c>
      <c r="AE142" s="216" t="s">
        <v>517</v>
      </c>
      <c r="AF142" s="271" t="s">
        <v>518</v>
      </c>
      <c r="AG142" s="216" t="s">
        <v>519</v>
      </c>
      <c r="AH142" s="217">
        <v>1096892</v>
      </c>
      <c r="AI142" s="215" t="s">
        <v>520</v>
      </c>
      <c r="AJ142" s="233"/>
      <c r="AK142" s="218">
        <v>201000</v>
      </c>
      <c r="AL142" s="212" t="s">
        <v>340</v>
      </c>
    </row>
    <row r="143" spans="1:38" s="1" customFormat="1" ht="58.5">
      <c r="A143" s="209" t="s">
        <v>521</v>
      </c>
      <c r="N143" s="11"/>
      <c r="O143" s="11"/>
      <c r="AC143" s="205">
        <v>59</v>
      </c>
      <c r="AD143" s="206">
        <v>45.093899999999998</v>
      </c>
      <c r="AE143" s="209" t="s">
        <v>521</v>
      </c>
      <c r="AF143" s="208" t="s">
        <v>218</v>
      </c>
      <c r="AG143" s="208" t="s">
        <v>522</v>
      </c>
      <c r="AH143" s="210">
        <v>1097163</v>
      </c>
      <c r="AI143" s="207" t="s">
        <v>523</v>
      </c>
      <c r="AJ143" s="232"/>
      <c r="AK143" s="211">
        <v>201000</v>
      </c>
      <c r="AL143" s="212" t="s">
        <v>340</v>
      </c>
    </row>
    <row r="144" spans="1:38" s="1" customFormat="1" ht="39">
      <c r="A144" s="216" t="s">
        <v>524</v>
      </c>
      <c r="N144" s="11"/>
      <c r="O144" s="11"/>
      <c r="AC144" s="213">
        <v>60</v>
      </c>
      <c r="AD144" s="214">
        <v>45.059399999999997</v>
      </c>
      <c r="AE144" s="216" t="s">
        <v>524</v>
      </c>
      <c r="AF144" s="271" t="s">
        <v>218</v>
      </c>
      <c r="AG144" s="216" t="s">
        <v>525</v>
      </c>
      <c r="AH144" s="217">
        <v>1097583</v>
      </c>
      <c r="AI144" s="215" t="s">
        <v>526</v>
      </c>
      <c r="AJ144" s="233"/>
      <c r="AK144" s="218">
        <v>201000</v>
      </c>
      <c r="AL144" s="212" t="s">
        <v>340</v>
      </c>
    </row>
    <row r="145" spans="1:38" s="1" customFormat="1" ht="48.75">
      <c r="A145" s="209" t="s">
        <v>527</v>
      </c>
      <c r="N145" s="11"/>
      <c r="O145" s="11"/>
      <c r="AC145" s="205">
        <v>61</v>
      </c>
      <c r="AD145" s="206">
        <v>44.896599999999999</v>
      </c>
      <c r="AE145" s="209" t="s">
        <v>527</v>
      </c>
      <c r="AF145" s="208" t="s">
        <v>218</v>
      </c>
      <c r="AG145" s="208" t="s">
        <v>528</v>
      </c>
      <c r="AH145" s="210">
        <v>1097518</v>
      </c>
      <c r="AI145" s="207" t="s">
        <v>529</v>
      </c>
      <c r="AJ145" s="232"/>
      <c r="AK145" s="211">
        <v>201000</v>
      </c>
      <c r="AL145" s="212" t="s">
        <v>340</v>
      </c>
    </row>
    <row r="146" spans="1:38" s="1" customFormat="1" ht="68.25">
      <c r="A146" s="216" t="s">
        <v>530</v>
      </c>
      <c r="N146" s="11"/>
      <c r="O146" s="11"/>
      <c r="AC146" s="213">
        <v>62</v>
      </c>
      <c r="AD146" s="214">
        <v>44.840699999999998</v>
      </c>
      <c r="AE146" s="216" t="s">
        <v>530</v>
      </c>
      <c r="AF146" s="271" t="s">
        <v>531</v>
      </c>
      <c r="AG146" s="216" t="s">
        <v>532</v>
      </c>
      <c r="AH146" s="217">
        <v>1097056</v>
      </c>
      <c r="AI146" s="215" t="s">
        <v>533</v>
      </c>
      <c r="AJ146" s="233"/>
      <c r="AK146" s="218">
        <v>201000</v>
      </c>
      <c r="AL146" s="212" t="s">
        <v>340</v>
      </c>
    </row>
    <row r="147" spans="1:38" s="1" customFormat="1" ht="39">
      <c r="A147" s="209" t="s">
        <v>534</v>
      </c>
      <c r="N147" s="11"/>
      <c r="O147" s="11"/>
      <c r="AC147" s="205">
        <v>63</v>
      </c>
      <c r="AD147" s="206">
        <v>44.645400000000002</v>
      </c>
      <c r="AE147" s="209" t="s">
        <v>534</v>
      </c>
      <c r="AF147" s="208" t="s">
        <v>218</v>
      </c>
      <c r="AG147" s="209" t="s">
        <v>535</v>
      </c>
      <c r="AH147" s="210">
        <v>1097673</v>
      </c>
      <c r="AI147" s="207" t="s">
        <v>536</v>
      </c>
      <c r="AJ147" s="232"/>
      <c r="AK147" s="211">
        <v>201000</v>
      </c>
      <c r="AL147" s="212" t="s">
        <v>340</v>
      </c>
    </row>
    <row r="148" spans="1:38" s="1" customFormat="1" ht="39">
      <c r="A148" s="216" t="s">
        <v>537</v>
      </c>
      <c r="N148" s="11"/>
      <c r="O148" s="11"/>
      <c r="AC148" s="213">
        <v>64</v>
      </c>
      <c r="AD148" s="214">
        <v>44.3992</v>
      </c>
      <c r="AE148" s="216" t="s">
        <v>537</v>
      </c>
      <c r="AF148" s="271" t="s">
        <v>218</v>
      </c>
      <c r="AG148" s="216" t="s">
        <v>538</v>
      </c>
      <c r="AH148" s="217">
        <v>1097367</v>
      </c>
      <c r="AI148" s="215" t="s">
        <v>539</v>
      </c>
      <c r="AJ148" s="233"/>
      <c r="AK148" s="218">
        <v>201000</v>
      </c>
      <c r="AL148" s="212" t="s">
        <v>340</v>
      </c>
    </row>
    <row r="149" spans="1:38" s="1" customFormat="1" ht="39">
      <c r="A149" s="209" t="s">
        <v>540</v>
      </c>
      <c r="N149" s="11"/>
      <c r="O149" s="11"/>
      <c r="AC149" s="205">
        <v>65</v>
      </c>
      <c r="AD149" s="206">
        <v>44.3523</v>
      </c>
      <c r="AE149" s="209" t="s">
        <v>540</v>
      </c>
      <c r="AF149" s="208" t="s">
        <v>218</v>
      </c>
      <c r="AG149" s="209" t="s">
        <v>541</v>
      </c>
      <c r="AH149" s="210">
        <v>1097617</v>
      </c>
      <c r="AI149" s="207" t="s">
        <v>542</v>
      </c>
      <c r="AJ149" s="232"/>
      <c r="AK149" s="211">
        <v>201000</v>
      </c>
      <c r="AL149" s="212" t="s">
        <v>340</v>
      </c>
    </row>
    <row r="150" spans="1:38" s="1" customFormat="1" ht="58.5">
      <c r="A150" s="216" t="s">
        <v>543</v>
      </c>
      <c r="N150" s="11"/>
      <c r="O150" s="11"/>
      <c r="AC150" s="213">
        <v>66</v>
      </c>
      <c r="AD150" s="214">
        <v>44.323599999999999</v>
      </c>
      <c r="AE150" s="216" t="s">
        <v>543</v>
      </c>
      <c r="AF150" s="271" t="s">
        <v>544</v>
      </c>
      <c r="AG150" s="216" t="s">
        <v>545</v>
      </c>
      <c r="AH150" s="217">
        <v>1097508</v>
      </c>
      <c r="AI150" s="215" t="s">
        <v>546</v>
      </c>
      <c r="AJ150" s="233"/>
      <c r="AK150" s="218">
        <v>201000</v>
      </c>
      <c r="AL150" s="212" t="s">
        <v>340</v>
      </c>
    </row>
    <row r="151" spans="1:38" s="1" customFormat="1" ht="39">
      <c r="A151" s="209" t="s">
        <v>547</v>
      </c>
      <c r="N151" s="11"/>
      <c r="O151" s="11"/>
      <c r="AC151" s="205">
        <v>67</v>
      </c>
      <c r="AD151" s="206">
        <v>44.285699999999999</v>
      </c>
      <c r="AE151" s="209" t="s">
        <v>547</v>
      </c>
      <c r="AF151" s="208" t="s">
        <v>218</v>
      </c>
      <c r="AG151" s="209" t="s">
        <v>548</v>
      </c>
      <c r="AH151" s="210">
        <v>1097280</v>
      </c>
      <c r="AI151" s="207" t="s">
        <v>549</v>
      </c>
      <c r="AJ151" s="232"/>
      <c r="AK151" s="211">
        <v>201000</v>
      </c>
      <c r="AL151" s="212" t="s">
        <v>340</v>
      </c>
    </row>
    <row r="152" spans="1:38" s="1" customFormat="1" ht="39">
      <c r="A152" s="216" t="s">
        <v>550</v>
      </c>
      <c r="N152" s="11"/>
      <c r="O152" s="11"/>
      <c r="AC152" s="213">
        <v>68</v>
      </c>
      <c r="AD152" s="214">
        <v>44.2517</v>
      </c>
      <c r="AE152" s="216" t="s">
        <v>550</v>
      </c>
      <c r="AF152" s="271" t="s">
        <v>218</v>
      </c>
      <c r="AG152" s="216" t="s">
        <v>551</v>
      </c>
      <c r="AH152" s="217">
        <v>1097103</v>
      </c>
      <c r="AI152" s="215" t="s">
        <v>552</v>
      </c>
      <c r="AJ152" s="233"/>
      <c r="AK152" s="218">
        <v>201000</v>
      </c>
      <c r="AL152" s="212" t="s">
        <v>340</v>
      </c>
    </row>
    <row r="153" spans="1:38" s="1" customFormat="1" ht="39">
      <c r="A153" s="209" t="s">
        <v>553</v>
      </c>
      <c r="N153" s="11"/>
      <c r="O153" s="11"/>
      <c r="AC153" s="205">
        <v>69</v>
      </c>
      <c r="AD153" s="206">
        <v>44.123600000000003</v>
      </c>
      <c r="AE153" s="209" t="s">
        <v>553</v>
      </c>
      <c r="AF153" s="208" t="s">
        <v>218</v>
      </c>
      <c r="AG153" s="208" t="s">
        <v>554</v>
      </c>
      <c r="AH153" s="210">
        <v>1097593</v>
      </c>
      <c r="AI153" s="207" t="s">
        <v>555</v>
      </c>
      <c r="AJ153" s="232"/>
      <c r="AK153" s="211">
        <v>201000</v>
      </c>
      <c r="AL153" s="212" t="s">
        <v>340</v>
      </c>
    </row>
    <row r="154" spans="1:38" s="1" customFormat="1" ht="39">
      <c r="A154" s="216" t="s">
        <v>556</v>
      </c>
      <c r="N154" s="11"/>
      <c r="O154" s="11"/>
      <c r="AC154" s="213">
        <v>70</v>
      </c>
      <c r="AD154" s="214">
        <v>44.0548</v>
      </c>
      <c r="AE154" s="216" t="s">
        <v>556</v>
      </c>
      <c r="AF154" s="271" t="s">
        <v>218</v>
      </c>
      <c r="AG154" s="216" t="s">
        <v>557</v>
      </c>
      <c r="AH154" s="217">
        <v>1096910</v>
      </c>
      <c r="AI154" s="215" t="s">
        <v>558</v>
      </c>
      <c r="AJ154" s="233"/>
      <c r="AK154" s="218">
        <v>201000</v>
      </c>
      <c r="AL154" s="212" t="s">
        <v>340</v>
      </c>
    </row>
    <row r="155" spans="1:38" s="1" customFormat="1" ht="48.75">
      <c r="A155" s="209" t="s">
        <v>559</v>
      </c>
      <c r="N155" s="11"/>
      <c r="O155" s="11"/>
      <c r="AC155" s="205">
        <v>71</v>
      </c>
      <c r="AD155" s="206">
        <v>43.964399999999998</v>
      </c>
      <c r="AE155" s="209" t="s">
        <v>559</v>
      </c>
      <c r="AF155" s="208" t="s">
        <v>218</v>
      </c>
      <c r="AG155" s="208" t="s">
        <v>560</v>
      </c>
      <c r="AH155" s="210">
        <v>1097037</v>
      </c>
      <c r="AI155" s="207" t="s">
        <v>561</v>
      </c>
      <c r="AJ155" s="232"/>
      <c r="AK155" s="211">
        <v>201000</v>
      </c>
      <c r="AL155" s="212" t="s">
        <v>340</v>
      </c>
    </row>
    <row r="156" spans="1:38" s="1" customFormat="1" ht="58.5">
      <c r="A156" s="216" t="s">
        <v>562</v>
      </c>
      <c r="N156" s="11"/>
      <c r="O156" s="11"/>
      <c r="AC156" s="213">
        <v>72</v>
      </c>
      <c r="AD156" s="214">
        <v>43.913400000000003</v>
      </c>
      <c r="AE156" s="216" t="s">
        <v>562</v>
      </c>
      <c r="AF156" s="271" t="s">
        <v>563</v>
      </c>
      <c r="AG156" s="271" t="s">
        <v>564</v>
      </c>
      <c r="AH156" s="217">
        <v>1097009</v>
      </c>
      <c r="AI156" s="215" t="s">
        <v>565</v>
      </c>
      <c r="AJ156" s="233"/>
      <c r="AK156" s="218">
        <v>201000</v>
      </c>
      <c r="AL156" s="212" t="s">
        <v>340</v>
      </c>
    </row>
    <row r="157" spans="1:38" s="1" customFormat="1" ht="39">
      <c r="A157" s="209" t="s">
        <v>566</v>
      </c>
      <c r="N157" s="11"/>
      <c r="O157" s="11"/>
      <c r="AC157" s="205">
        <v>73</v>
      </c>
      <c r="AD157" s="206">
        <v>43.825299999999999</v>
      </c>
      <c r="AE157" s="209" t="s">
        <v>566</v>
      </c>
      <c r="AF157" s="208" t="s">
        <v>218</v>
      </c>
      <c r="AG157" s="208" t="s">
        <v>567</v>
      </c>
      <c r="AH157" s="210">
        <v>1097567</v>
      </c>
      <c r="AI157" s="207" t="s">
        <v>568</v>
      </c>
      <c r="AJ157" s="232"/>
      <c r="AK157" s="211">
        <v>201000</v>
      </c>
      <c r="AL157" s="212" t="s">
        <v>340</v>
      </c>
    </row>
    <row r="158" spans="1:38" s="1" customFormat="1" ht="39">
      <c r="A158" s="216" t="s">
        <v>569</v>
      </c>
      <c r="N158" s="11"/>
      <c r="O158" s="11"/>
      <c r="AC158" s="213">
        <v>74</v>
      </c>
      <c r="AD158" s="214">
        <v>43.694800000000001</v>
      </c>
      <c r="AE158" s="216" t="s">
        <v>569</v>
      </c>
      <c r="AF158" s="271" t="s">
        <v>218</v>
      </c>
      <c r="AG158" s="216" t="s">
        <v>570</v>
      </c>
      <c r="AH158" s="217">
        <v>1097696</v>
      </c>
      <c r="AI158" s="215" t="s">
        <v>571</v>
      </c>
      <c r="AJ158" s="233"/>
      <c r="AK158" s="218">
        <v>201000</v>
      </c>
      <c r="AL158" s="212" t="s">
        <v>340</v>
      </c>
    </row>
    <row r="159" spans="1:38" s="1" customFormat="1" ht="39">
      <c r="A159" s="209" t="s">
        <v>572</v>
      </c>
      <c r="N159" s="11"/>
      <c r="O159" s="11"/>
      <c r="AC159" s="205">
        <v>75</v>
      </c>
      <c r="AD159" s="206">
        <v>43.549799999999998</v>
      </c>
      <c r="AE159" s="209" t="s">
        <v>572</v>
      </c>
      <c r="AF159" s="208" t="s">
        <v>218</v>
      </c>
      <c r="AG159" s="209" t="s">
        <v>573</v>
      </c>
      <c r="AH159" s="210">
        <v>1096904</v>
      </c>
      <c r="AI159" s="207" t="s">
        <v>574</v>
      </c>
      <c r="AJ159" s="232"/>
      <c r="AK159" s="211">
        <v>201000</v>
      </c>
      <c r="AL159" s="212" t="s">
        <v>340</v>
      </c>
    </row>
    <row r="160" spans="1:38" s="1" customFormat="1" ht="58.5">
      <c r="A160" s="216" t="s">
        <v>575</v>
      </c>
      <c r="N160" s="11"/>
      <c r="O160" s="11"/>
      <c r="AC160" s="213">
        <v>76</v>
      </c>
      <c r="AD160" s="214">
        <v>43.498899999999999</v>
      </c>
      <c r="AE160" s="216" t="s">
        <v>575</v>
      </c>
      <c r="AF160" s="271" t="s">
        <v>544</v>
      </c>
      <c r="AG160" s="216" t="s">
        <v>576</v>
      </c>
      <c r="AH160" s="217">
        <v>1097368</v>
      </c>
      <c r="AI160" s="215" t="s">
        <v>577</v>
      </c>
      <c r="AJ160" s="233"/>
      <c r="AK160" s="218">
        <v>201000</v>
      </c>
      <c r="AL160" s="212" t="s">
        <v>340</v>
      </c>
    </row>
    <row r="161" spans="1:38" s="1" customFormat="1" ht="58.5">
      <c r="A161" s="209" t="s">
        <v>578</v>
      </c>
      <c r="N161" s="11"/>
      <c r="O161" s="11"/>
      <c r="AC161" s="205">
        <v>77</v>
      </c>
      <c r="AD161" s="206">
        <v>43.4621</v>
      </c>
      <c r="AE161" s="209" t="s">
        <v>578</v>
      </c>
      <c r="AF161" s="208" t="s">
        <v>466</v>
      </c>
      <c r="AG161" s="209" t="s">
        <v>579</v>
      </c>
      <c r="AH161" s="210">
        <v>1097663</v>
      </c>
      <c r="AI161" s="207" t="s">
        <v>580</v>
      </c>
      <c r="AJ161" s="232"/>
      <c r="AK161" s="211">
        <v>201000</v>
      </c>
      <c r="AL161" s="212" t="s">
        <v>340</v>
      </c>
    </row>
    <row r="162" spans="1:38" s="1" customFormat="1" ht="58.5">
      <c r="A162" s="216" t="s">
        <v>581</v>
      </c>
      <c r="N162" s="11"/>
      <c r="O162" s="11"/>
      <c r="AC162" s="213">
        <v>78</v>
      </c>
      <c r="AD162" s="214">
        <v>43.371899999999997</v>
      </c>
      <c r="AE162" s="216" t="s">
        <v>581</v>
      </c>
      <c r="AF162" s="271" t="s">
        <v>466</v>
      </c>
      <c r="AG162" s="216" t="s">
        <v>582</v>
      </c>
      <c r="AH162" s="217">
        <v>1097461</v>
      </c>
      <c r="AI162" s="215" t="s">
        <v>583</v>
      </c>
      <c r="AJ162" s="233"/>
      <c r="AK162" s="218">
        <v>201000</v>
      </c>
      <c r="AL162" s="212" t="s">
        <v>340</v>
      </c>
    </row>
    <row r="163" spans="1:38" s="1" customFormat="1" ht="39">
      <c r="A163" s="209" t="s">
        <v>584</v>
      </c>
      <c r="N163" s="11"/>
      <c r="O163" s="11"/>
      <c r="AC163" s="205">
        <v>79</v>
      </c>
      <c r="AD163" s="206">
        <v>43.369199999999999</v>
      </c>
      <c r="AE163" s="209" t="s">
        <v>584</v>
      </c>
      <c r="AF163" s="208" t="s">
        <v>218</v>
      </c>
      <c r="AG163" s="209" t="s">
        <v>585</v>
      </c>
      <c r="AH163" s="210">
        <v>1097173</v>
      </c>
      <c r="AI163" s="207" t="s">
        <v>586</v>
      </c>
      <c r="AJ163" s="232"/>
      <c r="AK163" s="211">
        <v>201000</v>
      </c>
      <c r="AL163" s="212" t="s">
        <v>340</v>
      </c>
    </row>
    <row r="164" spans="1:38" s="1" customFormat="1" ht="39">
      <c r="A164" s="216" t="s">
        <v>587</v>
      </c>
      <c r="N164" s="11"/>
      <c r="O164" s="11"/>
      <c r="AC164" s="213">
        <v>80</v>
      </c>
      <c r="AD164" s="214">
        <v>43.164000000000001</v>
      </c>
      <c r="AE164" s="216" t="s">
        <v>587</v>
      </c>
      <c r="AF164" s="271" t="s">
        <v>218</v>
      </c>
      <c r="AG164" s="216" t="s">
        <v>588</v>
      </c>
      <c r="AH164" s="217">
        <v>1097355</v>
      </c>
      <c r="AI164" s="215" t="s">
        <v>589</v>
      </c>
      <c r="AJ164" s="233"/>
      <c r="AK164" s="218">
        <v>201000</v>
      </c>
      <c r="AL164" s="212" t="s">
        <v>340</v>
      </c>
    </row>
    <row r="165" spans="1:38" s="1" customFormat="1" ht="48.75">
      <c r="A165" s="209" t="s">
        <v>590</v>
      </c>
      <c r="N165" s="11"/>
      <c r="O165" s="11"/>
      <c r="AC165" s="205">
        <v>81</v>
      </c>
      <c r="AD165" s="206">
        <v>43.158099999999997</v>
      </c>
      <c r="AE165" s="209" t="s">
        <v>590</v>
      </c>
      <c r="AF165" s="208" t="s">
        <v>518</v>
      </c>
      <c r="AG165" s="208" t="s">
        <v>591</v>
      </c>
      <c r="AH165" s="210">
        <v>1097672</v>
      </c>
      <c r="AI165" s="207" t="s">
        <v>592</v>
      </c>
      <c r="AJ165" s="232"/>
      <c r="AK165" s="211">
        <v>200999.95</v>
      </c>
      <c r="AL165" s="212" t="s">
        <v>340</v>
      </c>
    </row>
    <row r="166" spans="1:38" s="1" customFormat="1" ht="39">
      <c r="A166" s="216" t="s">
        <v>593</v>
      </c>
      <c r="N166" s="11"/>
      <c r="O166" s="11"/>
      <c r="AC166" s="213">
        <v>82</v>
      </c>
      <c r="AD166" s="214">
        <v>43.042000000000002</v>
      </c>
      <c r="AE166" s="216" t="s">
        <v>593</v>
      </c>
      <c r="AF166" s="271" t="s">
        <v>218</v>
      </c>
      <c r="AG166" s="216" t="s">
        <v>594</v>
      </c>
      <c r="AH166" s="217">
        <v>1097044</v>
      </c>
      <c r="AI166" s="215" t="s">
        <v>595</v>
      </c>
      <c r="AJ166" s="233"/>
      <c r="AK166" s="218">
        <v>201000</v>
      </c>
      <c r="AL166" s="212" t="s">
        <v>340</v>
      </c>
    </row>
    <row r="167" spans="1:38" s="1" customFormat="1" ht="39">
      <c r="A167" s="209" t="s">
        <v>596</v>
      </c>
      <c r="N167" s="11"/>
      <c r="O167" s="11"/>
      <c r="AC167" s="205">
        <v>83</v>
      </c>
      <c r="AD167" s="206">
        <v>42.968400000000003</v>
      </c>
      <c r="AE167" s="209" t="s">
        <v>596</v>
      </c>
      <c r="AF167" s="208" t="s">
        <v>218</v>
      </c>
      <c r="AG167" s="209" t="s">
        <v>597</v>
      </c>
      <c r="AH167" s="210">
        <v>1096955</v>
      </c>
      <c r="AI167" s="207" t="s">
        <v>598</v>
      </c>
      <c r="AJ167" s="232"/>
      <c r="AK167" s="211">
        <v>201000</v>
      </c>
      <c r="AL167" s="212" t="s">
        <v>340</v>
      </c>
    </row>
    <row r="168" spans="1:38" s="1" customFormat="1" ht="39">
      <c r="A168" s="216" t="s">
        <v>599</v>
      </c>
      <c r="N168" s="11"/>
      <c r="O168" s="11"/>
      <c r="AC168" s="213">
        <v>84</v>
      </c>
      <c r="AD168" s="214">
        <v>42.726799999999997</v>
      </c>
      <c r="AE168" s="216" t="s">
        <v>599</v>
      </c>
      <c r="AF168" s="271" t="s">
        <v>218</v>
      </c>
      <c r="AG168" s="216" t="s">
        <v>600</v>
      </c>
      <c r="AH168" s="217">
        <v>1097134</v>
      </c>
      <c r="AI168" s="216" t="s">
        <v>601</v>
      </c>
      <c r="AJ168" s="233"/>
      <c r="AK168" s="218">
        <v>201000</v>
      </c>
      <c r="AL168" s="212" t="s">
        <v>340</v>
      </c>
    </row>
    <row r="169" spans="1:38" s="1" customFormat="1" ht="39">
      <c r="A169" s="209" t="s">
        <v>602</v>
      </c>
      <c r="N169" s="11"/>
      <c r="O169" s="11"/>
      <c r="AC169" s="205">
        <v>85</v>
      </c>
      <c r="AD169" s="206">
        <v>42.518300000000004</v>
      </c>
      <c r="AE169" s="209" t="s">
        <v>602</v>
      </c>
      <c r="AF169" s="208" t="s">
        <v>218</v>
      </c>
      <c r="AG169" s="209" t="s">
        <v>603</v>
      </c>
      <c r="AH169" s="210">
        <v>1097426</v>
      </c>
      <c r="AI169" s="209" t="s">
        <v>604</v>
      </c>
      <c r="AJ169" s="232"/>
      <c r="AK169" s="211">
        <v>201000</v>
      </c>
      <c r="AL169" s="212" t="s">
        <v>340</v>
      </c>
    </row>
    <row r="170" spans="1:38" s="1" customFormat="1" ht="48.75">
      <c r="A170" s="216" t="s">
        <v>605</v>
      </c>
      <c r="N170" s="11"/>
      <c r="O170" s="11"/>
      <c r="AC170" s="213">
        <v>86</v>
      </c>
      <c r="AD170" s="214">
        <v>42.450200000000002</v>
      </c>
      <c r="AE170" s="216" t="s">
        <v>605</v>
      </c>
      <c r="AF170" s="271" t="s">
        <v>218</v>
      </c>
      <c r="AG170" s="216" t="s">
        <v>606</v>
      </c>
      <c r="AH170" s="217">
        <v>1097456</v>
      </c>
      <c r="AI170" s="216" t="s">
        <v>607</v>
      </c>
      <c r="AJ170" s="233"/>
      <c r="AK170" s="218">
        <v>201000</v>
      </c>
      <c r="AL170" s="212" t="s">
        <v>340</v>
      </c>
    </row>
    <row r="171" spans="1:38" s="1" customFormat="1" ht="39">
      <c r="A171" s="209" t="s">
        <v>608</v>
      </c>
      <c r="N171" s="11"/>
      <c r="O171" s="11"/>
      <c r="AC171" s="205">
        <v>87</v>
      </c>
      <c r="AD171" s="206">
        <v>42.1374</v>
      </c>
      <c r="AE171" s="209" t="s">
        <v>608</v>
      </c>
      <c r="AF171" s="208" t="s">
        <v>218</v>
      </c>
      <c r="AG171" s="209" t="s">
        <v>609</v>
      </c>
      <c r="AH171" s="210">
        <v>1097802</v>
      </c>
      <c r="AI171" s="209" t="s">
        <v>610</v>
      </c>
      <c r="AJ171" s="232"/>
      <c r="AK171" s="211">
        <v>201000</v>
      </c>
      <c r="AL171" s="212" t="s">
        <v>340</v>
      </c>
    </row>
    <row r="172" spans="1:38" s="1" customFormat="1" ht="68.25">
      <c r="A172" s="216" t="s">
        <v>611</v>
      </c>
      <c r="N172" s="11"/>
      <c r="O172" s="11"/>
      <c r="AC172" s="213">
        <v>88</v>
      </c>
      <c r="AD172" s="214">
        <v>42</v>
      </c>
      <c r="AE172" s="216" t="s">
        <v>611</v>
      </c>
      <c r="AF172" s="271" t="s">
        <v>447</v>
      </c>
      <c r="AG172" s="271" t="s">
        <v>612</v>
      </c>
      <c r="AH172" s="217">
        <v>1097682</v>
      </c>
      <c r="AI172" s="216" t="s">
        <v>613</v>
      </c>
      <c r="AJ172" s="233"/>
      <c r="AK172" s="218">
        <v>201000</v>
      </c>
      <c r="AL172" s="212" t="s">
        <v>340</v>
      </c>
    </row>
    <row r="173" spans="1:38" s="1" customFormat="1" ht="78">
      <c r="A173" s="279" t="s">
        <v>614</v>
      </c>
      <c r="N173" s="11"/>
      <c r="O173" s="11"/>
      <c r="AC173" s="277">
        <v>89</v>
      </c>
      <c r="AD173" s="278">
        <v>42</v>
      </c>
      <c r="AE173" s="279" t="s">
        <v>614</v>
      </c>
      <c r="AF173" s="209" t="s">
        <v>178</v>
      </c>
      <c r="AG173" s="208" t="s">
        <v>615</v>
      </c>
      <c r="AH173" s="280">
        <v>1097505</v>
      </c>
      <c r="AI173" s="279" t="s">
        <v>616</v>
      </c>
      <c r="AJ173" s="208"/>
      <c r="AK173" s="281">
        <v>201000</v>
      </c>
      <c r="AL173" s="212" t="s">
        <v>340</v>
      </c>
    </row>
    <row r="174" spans="1:38" s="1" customFormat="1" ht="58.5">
      <c r="A174" s="216" t="s">
        <v>617</v>
      </c>
      <c r="N174" s="11"/>
      <c r="O174" s="11"/>
      <c r="AC174" s="213">
        <v>90</v>
      </c>
      <c r="AD174" s="214">
        <v>42</v>
      </c>
      <c r="AE174" s="216" t="s">
        <v>617</v>
      </c>
      <c r="AF174" s="271" t="s">
        <v>466</v>
      </c>
      <c r="AG174" s="216" t="s">
        <v>618</v>
      </c>
      <c r="AH174" s="217">
        <v>1097570</v>
      </c>
      <c r="AI174" s="216" t="s">
        <v>619</v>
      </c>
      <c r="AJ174" s="233"/>
      <c r="AK174" s="218">
        <v>201000</v>
      </c>
      <c r="AL174" s="212" t="s">
        <v>340</v>
      </c>
    </row>
    <row r="175" spans="1:38" s="1" customFormat="1" ht="48.75">
      <c r="A175" s="209" t="s">
        <v>620</v>
      </c>
      <c r="N175" s="11"/>
      <c r="O175" s="11"/>
      <c r="AC175" s="205">
        <v>91</v>
      </c>
      <c r="AD175" s="206">
        <v>39.751600000000003</v>
      </c>
      <c r="AE175" s="209" t="s">
        <v>620</v>
      </c>
      <c r="AF175" s="208" t="s">
        <v>218</v>
      </c>
      <c r="AG175" s="208" t="s">
        <v>621</v>
      </c>
      <c r="AH175" s="210">
        <v>1096837</v>
      </c>
      <c r="AI175" s="209" t="s">
        <v>622</v>
      </c>
      <c r="AJ175" s="232"/>
      <c r="AK175" s="211">
        <v>201000</v>
      </c>
      <c r="AL175" s="212" t="s">
        <v>340</v>
      </c>
    </row>
    <row r="176" spans="1:38" s="1" customFormat="1" ht="39">
      <c r="A176" s="216" t="s">
        <v>623</v>
      </c>
      <c r="N176" s="11"/>
      <c r="O176" s="11"/>
      <c r="AC176" s="213">
        <v>92</v>
      </c>
      <c r="AD176" s="214">
        <v>39.619700000000002</v>
      </c>
      <c r="AE176" s="216" t="s">
        <v>623</v>
      </c>
      <c r="AF176" s="271" t="s">
        <v>218</v>
      </c>
      <c r="AG176" s="216" t="s">
        <v>624</v>
      </c>
      <c r="AH176" s="217">
        <v>1097116</v>
      </c>
      <c r="AI176" s="216" t="s">
        <v>625</v>
      </c>
      <c r="AJ176" s="233"/>
      <c r="AK176" s="218">
        <v>201000</v>
      </c>
      <c r="AL176" s="212" t="s">
        <v>340</v>
      </c>
    </row>
    <row r="177" spans="1:38" s="1" customFormat="1" ht="58.5">
      <c r="A177" s="209" t="s">
        <v>626</v>
      </c>
      <c r="N177" s="11"/>
      <c r="O177" s="11"/>
      <c r="AC177" s="205">
        <v>93</v>
      </c>
      <c r="AD177" s="206">
        <v>39.500700000000002</v>
      </c>
      <c r="AE177" s="209" t="s">
        <v>626</v>
      </c>
      <c r="AF177" s="208" t="s">
        <v>563</v>
      </c>
      <c r="AG177" s="209" t="s">
        <v>627</v>
      </c>
      <c r="AH177" s="210">
        <v>1097472</v>
      </c>
      <c r="AI177" s="209" t="s">
        <v>628</v>
      </c>
      <c r="AJ177" s="232"/>
      <c r="AK177" s="211">
        <v>201000</v>
      </c>
      <c r="AL177" s="212" t="s">
        <v>340</v>
      </c>
    </row>
    <row r="178" spans="1:38" s="1" customFormat="1" ht="39">
      <c r="A178" s="216" t="s">
        <v>629</v>
      </c>
      <c r="N178" s="11"/>
      <c r="O178" s="11"/>
      <c r="AC178" s="213">
        <v>94</v>
      </c>
      <c r="AD178" s="214">
        <v>28.667300000000001</v>
      </c>
      <c r="AE178" s="216" t="s">
        <v>629</v>
      </c>
      <c r="AF178" s="271" t="s">
        <v>218</v>
      </c>
      <c r="AG178" s="216" t="s">
        <v>630</v>
      </c>
      <c r="AH178" s="217">
        <v>1097727</v>
      </c>
      <c r="AI178" s="216" t="s">
        <v>631</v>
      </c>
      <c r="AJ178" s="233"/>
      <c r="AK178" s="218">
        <v>201000</v>
      </c>
      <c r="AL178" s="212" t="s">
        <v>340</v>
      </c>
    </row>
    <row r="179" spans="1:38" s="1" customFormat="1" ht="68.25">
      <c r="A179" s="209" t="s">
        <v>632</v>
      </c>
      <c r="N179" s="11"/>
      <c r="O179" s="11"/>
      <c r="AC179" s="205">
        <v>95</v>
      </c>
      <c r="AD179" s="206">
        <v>27.7105</v>
      </c>
      <c r="AE179" s="209" t="s">
        <v>632</v>
      </c>
      <c r="AF179" s="208" t="s">
        <v>447</v>
      </c>
      <c r="AG179" s="209" t="s">
        <v>633</v>
      </c>
      <c r="AH179" s="210">
        <v>1097724</v>
      </c>
      <c r="AI179" s="209" t="s">
        <v>634</v>
      </c>
      <c r="AJ179" s="232"/>
      <c r="AK179" s="211">
        <v>201000</v>
      </c>
      <c r="AL179" s="212" t="s">
        <v>340</v>
      </c>
    </row>
    <row r="180" spans="1:38" s="1" customFormat="1" ht="58.5">
      <c r="A180" s="216" t="s">
        <v>635</v>
      </c>
      <c r="N180" s="11"/>
      <c r="O180" s="11"/>
      <c r="AC180" s="213">
        <v>96</v>
      </c>
      <c r="AD180" s="214">
        <v>26.6967</v>
      </c>
      <c r="AE180" s="216" t="s">
        <v>635</v>
      </c>
      <c r="AF180" s="271" t="s">
        <v>466</v>
      </c>
      <c r="AG180" s="216" t="s">
        <v>636</v>
      </c>
      <c r="AH180" s="217">
        <v>1097821</v>
      </c>
      <c r="AI180" s="216" t="s">
        <v>637</v>
      </c>
      <c r="AJ180" s="233"/>
      <c r="AK180" s="218">
        <v>201000</v>
      </c>
      <c r="AL180" s="212" t="s">
        <v>340</v>
      </c>
    </row>
    <row r="181" spans="1:38" s="1" customFormat="1" ht="68.25">
      <c r="A181" s="209" t="s">
        <v>638</v>
      </c>
      <c r="N181" s="11"/>
      <c r="O181" s="11"/>
      <c r="AC181" s="205">
        <v>97</v>
      </c>
      <c r="AD181" s="206">
        <v>13.635300000000001</v>
      </c>
      <c r="AE181" s="209" t="s">
        <v>638</v>
      </c>
      <c r="AF181" s="208" t="s">
        <v>447</v>
      </c>
      <c r="AG181" s="209" t="s">
        <v>639</v>
      </c>
      <c r="AH181" s="210">
        <v>1097479</v>
      </c>
      <c r="AI181" s="209" t="s">
        <v>640</v>
      </c>
      <c r="AJ181" s="232"/>
      <c r="AK181" s="211">
        <v>201000</v>
      </c>
      <c r="AL181" s="212" t="s">
        <v>340</v>
      </c>
    </row>
    <row r="182" spans="1:38" s="1" customFormat="1" ht="48.75">
      <c r="A182" s="216" t="s">
        <v>641</v>
      </c>
      <c r="N182" s="11"/>
      <c r="O182" s="11"/>
      <c r="AC182" s="213">
        <v>98</v>
      </c>
      <c r="AD182" s="214">
        <v>7.944</v>
      </c>
      <c r="AE182" s="216" t="s">
        <v>641</v>
      </c>
      <c r="AF182" s="271" t="s">
        <v>310</v>
      </c>
      <c r="AG182" s="216" t="s">
        <v>642</v>
      </c>
      <c r="AH182" s="217">
        <v>1097738</v>
      </c>
      <c r="AI182" s="216" t="s">
        <v>643</v>
      </c>
      <c r="AJ182" s="233"/>
      <c r="AK182" s="218">
        <v>201000</v>
      </c>
      <c r="AL182" s="212" t="s">
        <v>340</v>
      </c>
    </row>
    <row r="183" spans="1:38" s="1" customFormat="1" ht="39">
      <c r="A183" s="209" t="s">
        <v>644</v>
      </c>
      <c r="N183" s="11"/>
      <c r="O183" s="11"/>
      <c r="AC183" s="205">
        <v>99</v>
      </c>
      <c r="AD183" s="206">
        <v>7.3855000000000004</v>
      </c>
      <c r="AE183" s="209" t="s">
        <v>644</v>
      </c>
      <c r="AF183" s="208" t="s">
        <v>218</v>
      </c>
      <c r="AG183" s="209" t="s">
        <v>645</v>
      </c>
      <c r="AH183" s="210">
        <v>1097534</v>
      </c>
      <c r="AI183" s="209" t="s">
        <v>646</v>
      </c>
      <c r="AJ183" s="232"/>
      <c r="AK183" s="211">
        <v>201000</v>
      </c>
      <c r="AL183" s="212" t="s">
        <v>340</v>
      </c>
    </row>
    <row r="184" spans="1:38" s="1" customFormat="1" ht="39">
      <c r="A184" s="216" t="s">
        <v>647</v>
      </c>
      <c r="N184" s="11"/>
      <c r="O184" s="11"/>
      <c r="AC184" s="213">
        <v>100</v>
      </c>
      <c r="AD184" s="214">
        <v>6.3673000000000002</v>
      </c>
      <c r="AE184" s="216" t="s">
        <v>647</v>
      </c>
      <c r="AF184" s="271" t="s">
        <v>218</v>
      </c>
      <c r="AG184" s="216" t="s">
        <v>648</v>
      </c>
      <c r="AH184" s="217">
        <v>1097510</v>
      </c>
      <c r="AI184" s="216" t="s">
        <v>649</v>
      </c>
      <c r="AJ184" s="233"/>
      <c r="AK184" s="218">
        <v>201000</v>
      </c>
      <c r="AL184" s="212" t="s">
        <v>340</v>
      </c>
    </row>
    <row r="185" spans="1:38" s="1" customFormat="1" ht="39">
      <c r="A185" s="207" t="s">
        <v>650</v>
      </c>
      <c r="N185" s="11"/>
      <c r="O185" s="11"/>
      <c r="AC185" s="205">
        <v>1</v>
      </c>
      <c r="AD185" s="206">
        <v>51.32</v>
      </c>
      <c r="AE185" s="207" t="s">
        <v>650</v>
      </c>
      <c r="AF185" s="209" t="s">
        <v>170</v>
      </c>
      <c r="AG185" s="209" t="s">
        <v>651</v>
      </c>
      <c r="AH185" s="210">
        <v>1097468</v>
      </c>
      <c r="AI185" s="207" t="s">
        <v>652</v>
      </c>
      <c r="AJ185" s="209" t="s">
        <v>173</v>
      </c>
      <c r="AK185" s="211">
        <v>201000</v>
      </c>
      <c r="AL185" s="212" t="s">
        <v>653</v>
      </c>
    </row>
    <row r="186" spans="1:38" s="1" customFormat="1" ht="58.5">
      <c r="A186" s="215" t="s">
        <v>654</v>
      </c>
      <c r="N186" s="11"/>
      <c r="O186" s="11"/>
      <c r="AC186" s="213">
        <v>2</v>
      </c>
      <c r="AD186" s="214">
        <v>48.707500000000003</v>
      </c>
      <c r="AE186" s="215" t="s">
        <v>654</v>
      </c>
      <c r="AF186" s="216" t="s">
        <v>300</v>
      </c>
      <c r="AG186" s="216" t="s">
        <v>655</v>
      </c>
      <c r="AH186" s="217">
        <v>1096990</v>
      </c>
      <c r="AI186" s="215" t="s">
        <v>656</v>
      </c>
      <c r="AJ186" s="216" t="s">
        <v>173</v>
      </c>
      <c r="AK186" s="218">
        <v>201000</v>
      </c>
      <c r="AL186" s="212" t="s">
        <v>653</v>
      </c>
    </row>
    <row r="187" spans="1:38" s="1" customFormat="1" ht="39">
      <c r="A187" s="207" t="s">
        <v>657</v>
      </c>
      <c r="N187" s="11"/>
      <c r="O187" s="11"/>
      <c r="AC187" s="205">
        <v>3</v>
      </c>
      <c r="AD187" s="206">
        <v>48.601799999999997</v>
      </c>
      <c r="AE187" s="207" t="s">
        <v>657</v>
      </c>
      <c r="AF187" s="209" t="s">
        <v>170</v>
      </c>
      <c r="AG187" s="209" t="s">
        <v>658</v>
      </c>
      <c r="AH187" s="210">
        <v>1097066</v>
      </c>
      <c r="AI187" s="207" t="s">
        <v>659</v>
      </c>
      <c r="AJ187" s="209" t="s">
        <v>173</v>
      </c>
      <c r="AK187" s="211">
        <v>201000</v>
      </c>
      <c r="AL187" s="212" t="s">
        <v>653</v>
      </c>
    </row>
    <row r="188" spans="1:38" s="1" customFormat="1" ht="39">
      <c r="A188" s="215" t="s">
        <v>660</v>
      </c>
      <c r="N188" s="11"/>
      <c r="O188" s="11"/>
      <c r="AC188" s="213">
        <v>4</v>
      </c>
      <c r="AD188" s="214">
        <v>47.985900000000001</v>
      </c>
      <c r="AE188" s="215" t="s">
        <v>660</v>
      </c>
      <c r="AF188" s="216" t="s">
        <v>170</v>
      </c>
      <c r="AG188" s="216" t="s">
        <v>661</v>
      </c>
      <c r="AH188" s="217">
        <v>1097095</v>
      </c>
      <c r="AI188" s="215" t="s">
        <v>662</v>
      </c>
      <c r="AJ188" s="216" t="s">
        <v>173</v>
      </c>
      <c r="AK188" s="218">
        <v>201000</v>
      </c>
      <c r="AL188" s="212" t="s">
        <v>653</v>
      </c>
    </row>
    <row r="189" spans="1:38" s="1" customFormat="1" ht="39">
      <c r="A189" s="207" t="s">
        <v>663</v>
      </c>
      <c r="N189" s="11"/>
      <c r="O189" s="11"/>
      <c r="AC189" s="205">
        <v>5</v>
      </c>
      <c r="AD189" s="206">
        <v>47.888100000000001</v>
      </c>
      <c r="AE189" s="207" t="s">
        <v>663</v>
      </c>
      <c r="AF189" s="209" t="s">
        <v>170</v>
      </c>
      <c r="AG189" s="209" t="s">
        <v>664</v>
      </c>
      <c r="AH189" s="210">
        <v>1097391</v>
      </c>
      <c r="AI189" s="207" t="s">
        <v>665</v>
      </c>
      <c r="AJ189" s="209" t="s">
        <v>173</v>
      </c>
      <c r="AK189" s="211">
        <v>201000</v>
      </c>
      <c r="AL189" s="212" t="s">
        <v>653</v>
      </c>
    </row>
    <row r="190" spans="1:38" s="1" customFormat="1" ht="39">
      <c r="A190" s="215" t="s">
        <v>666</v>
      </c>
      <c r="N190" s="11"/>
      <c r="O190" s="11"/>
      <c r="AC190" s="213">
        <v>6</v>
      </c>
      <c r="AD190" s="214">
        <v>47.198700000000002</v>
      </c>
      <c r="AE190" s="215" t="s">
        <v>666</v>
      </c>
      <c r="AF190" s="216" t="s">
        <v>170</v>
      </c>
      <c r="AG190" s="216" t="s">
        <v>667</v>
      </c>
      <c r="AH190" s="217">
        <v>1097780</v>
      </c>
      <c r="AI190" s="215" t="s">
        <v>668</v>
      </c>
      <c r="AJ190" s="216" t="s">
        <v>173</v>
      </c>
      <c r="AK190" s="218">
        <v>201000</v>
      </c>
      <c r="AL190" s="212" t="s">
        <v>653</v>
      </c>
    </row>
    <row r="191" spans="1:38" s="1" customFormat="1" ht="39">
      <c r="A191" s="207" t="s">
        <v>669</v>
      </c>
      <c r="N191" s="11"/>
      <c r="O191" s="11"/>
      <c r="AC191" s="205">
        <v>7</v>
      </c>
      <c r="AD191" s="206">
        <v>47.024299999999997</v>
      </c>
      <c r="AE191" s="207" t="s">
        <v>669</v>
      </c>
      <c r="AF191" s="209" t="s">
        <v>170</v>
      </c>
      <c r="AG191" s="209" t="s">
        <v>670</v>
      </c>
      <c r="AH191" s="210">
        <v>1097614</v>
      </c>
      <c r="AI191" s="207" t="s">
        <v>671</v>
      </c>
      <c r="AJ191" s="209" t="s">
        <v>173</v>
      </c>
      <c r="AK191" s="211">
        <v>201000</v>
      </c>
      <c r="AL191" s="212" t="s">
        <v>653</v>
      </c>
    </row>
    <row r="192" spans="1:38" s="1" customFormat="1" ht="58.5">
      <c r="A192" s="215" t="s">
        <v>672</v>
      </c>
      <c r="N192" s="11"/>
      <c r="O192" s="11"/>
      <c r="AC192" s="213">
        <v>8</v>
      </c>
      <c r="AD192" s="214">
        <v>46.637900000000002</v>
      </c>
      <c r="AE192" s="215" t="s">
        <v>672</v>
      </c>
      <c r="AF192" s="216" t="s">
        <v>287</v>
      </c>
      <c r="AG192" s="216" t="s">
        <v>673</v>
      </c>
      <c r="AH192" s="217">
        <v>1097253</v>
      </c>
      <c r="AI192" s="215" t="s">
        <v>674</v>
      </c>
      <c r="AJ192" s="216" t="s">
        <v>167</v>
      </c>
      <c r="AK192" s="218">
        <v>201000</v>
      </c>
      <c r="AL192" s="212" t="s">
        <v>653</v>
      </c>
    </row>
    <row r="193" spans="1:38" s="1" customFormat="1" ht="39">
      <c r="A193" s="207" t="s">
        <v>675</v>
      </c>
      <c r="N193" s="11"/>
      <c r="O193" s="11"/>
      <c r="AC193" s="205">
        <v>9</v>
      </c>
      <c r="AD193" s="206">
        <v>46.349899999999998</v>
      </c>
      <c r="AE193" s="207" t="s">
        <v>675</v>
      </c>
      <c r="AF193" s="209" t="s">
        <v>170</v>
      </c>
      <c r="AG193" s="209" t="s">
        <v>676</v>
      </c>
      <c r="AH193" s="210">
        <v>1097607</v>
      </c>
      <c r="AI193" s="207" t="s">
        <v>677</v>
      </c>
      <c r="AJ193" s="209" t="s">
        <v>173</v>
      </c>
      <c r="AK193" s="211">
        <v>201000</v>
      </c>
      <c r="AL193" s="212" t="s">
        <v>653</v>
      </c>
    </row>
    <row r="194" spans="1:38" s="1" customFormat="1" ht="39">
      <c r="A194" s="215" t="s">
        <v>678</v>
      </c>
      <c r="N194" s="11"/>
      <c r="O194" s="11"/>
      <c r="AC194" s="213">
        <v>10</v>
      </c>
      <c r="AD194" s="214">
        <v>46.283700000000003</v>
      </c>
      <c r="AE194" s="215" t="s">
        <v>678</v>
      </c>
      <c r="AF194" s="216" t="s">
        <v>170</v>
      </c>
      <c r="AG194" s="216" t="s">
        <v>679</v>
      </c>
      <c r="AH194" s="217">
        <v>1097767</v>
      </c>
      <c r="AI194" s="215" t="s">
        <v>680</v>
      </c>
      <c r="AJ194" s="216" t="s">
        <v>173</v>
      </c>
      <c r="AK194" s="218">
        <v>201000</v>
      </c>
      <c r="AL194" s="212" t="s">
        <v>653</v>
      </c>
    </row>
    <row r="195" spans="1:38" s="1" customFormat="1" ht="39">
      <c r="A195" s="207" t="s">
        <v>681</v>
      </c>
      <c r="N195" s="11"/>
      <c r="O195" s="11"/>
      <c r="AC195" s="205">
        <v>11</v>
      </c>
      <c r="AD195" s="206">
        <v>45.961399999999998</v>
      </c>
      <c r="AE195" s="207" t="s">
        <v>681</v>
      </c>
      <c r="AF195" s="209" t="s">
        <v>170</v>
      </c>
      <c r="AG195" s="209" t="s">
        <v>682</v>
      </c>
      <c r="AH195" s="210">
        <v>1096949</v>
      </c>
      <c r="AI195" s="207" t="s">
        <v>683</v>
      </c>
      <c r="AJ195" s="209" t="s">
        <v>173</v>
      </c>
      <c r="AK195" s="211">
        <v>201000</v>
      </c>
      <c r="AL195" s="212" t="s">
        <v>653</v>
      </c>
    </row>
    <row r="196" spans="1:38" s="1" customFormat="1" ht="39">
      <c r="A196" s="215" t="s">
        <v>684</v>
      </c>
      <c r="N196" s="11"/>
      <c r="O196" s="11"/>
      <c r="AC196" s="213">
        <v>12</v>
      </c>
      <c r="AD196" s="214">
        <v>45.8399</v>
      </c>
      <c r="AE196" s="215" t="s">
        <v>684</v>
      </c>
      <c r="AF196" s="216" t="s">
        <v>170</v>
      </c>
      <c r="AG196" s="216" t="s">
        <v>685</v>
      </c>
      <c r="AH196" s="217">
        <v>1097202</v>
      </c>
      <c r="AI196" s="215" t="s">
        <v>686</v>
      </c>
      <c r="AJ196" s="216" t="s">
        <v>173</v>
      </c>
      <c r="AK196" s="218">
        <v>201000</v>
      </c>
      <c r="AL196" s="212" t="s">
        <v>653</v>
      </c>
    </row>
    <row r="197" spans="1:38" s="1" customFormat="1" ht="39">
      <c r="A197" s="207" t="s">
        <v>687</v>
      </c>
      <c r="N197" s="11"/>
      <c r="O197" s="11"/>
      <c r="AC197" s="205">
        <v>13</v>
      </c>
      <c r="AD197" s="206">
        <v>45.643300000000004</v>
      </c>
      <c r="AE197" s="207" t="s">
        <v>687</v>
      </c>
      <c r="AF197" s="209" t="s">
        <v>170</v>
      </c>
      <c r="AG197" s="209" t="s">
        <v>688</v>
      </c>
      <c r="AH197" s="210">
        <v>1096887</v>
      </c>
      <c r="AI197" s="207" t="s">
        <v>689</v>
      </c>
      <c r="AJ197" s="209" t="s">
        <v>173</v>
      </c>
      <c r="AK197" s="211">
        <v>201000</v>
      </c>
      <c r="AL197" s="212" t="s">
        <v>653</v>
      </c>
    </row>
    <row r="198" spans="1:38" s="1" customFormat="1" ht="39">
      <c r="A198" s="254" t="s">
        <v>690</v>
      </c>
      <c r="N198" s="11"/>
      <c r="O198" s="11"/>
      <c r="AC198" s="282">
        <v>14</v>
      </c>
      <c r="AD198" s="253">
        <v>45.617400000000004</v>
      </c>
      <c r="AE198" s="254" t="s">
        <v>690</v>
      </c>
      <c r="AF198" s="255" t="s">
        <v>170</v>
      </c>
      <c r="AG198" s="255" t="s">
        <v>691</v>
      </c>
      <c r="AH198" s="257">
        <v>1097220</v>
      </c>
      <c r="AI198" s="254" t="s">
        <v>692</v>
      </c>
      <c r="AJ198" s="255" t="s">
        <v>173</v>
      </c>
      <c r="AK198" s="283">
        <v>201000</v>
      </c>
      <c r="AL198" s="212" t="s">
        <v>653</v>
      </c>
    </row>
    <row r="199" spans="1:38" s="1" customFormat="1" ht="48.75">
      <c r="A199" s="261" t="s">
        <v>693</v>
      </c>
      <c r="N199" s="11"/>
      <c r="O199" s="11"/>
      <c r="AC199" s="284">
        <v>15</v>
      </c>
      <c r="AD199" s="260">
        <v>45.5899</v>
      </c>
      <c r="AE199" s="261" t="s">
        <v>693</v>
      </c>
      <c r="AF199" s="262" t="s">
        <v>218</v>
      </c>
      <c r="AG199" s="262" t="s">
        <v>694</v>
      </c>
      <c r="AH199" s="264">
        <v>1097429</v>
      </c>
      <c r="AI199" s="261" t="s">
        <v>695</v>
      </c>
      <c r="AJ199" s="265"/>
      <c r="AK199" s="285">
        <v>201000</v>
      </c>
      <c r="AL199" s="212" t="s">
        <v>653</v>
      </c>
    </row>
    <row r="200" spans="1:38" s="1" customFormat="1" ht="39">
      <c r="A200" s="215" t="s">
        <v>696</v>
      </c>
      <c r="N200" s="11"/>
      <c r="O200" s="11"/>
      <c r="AC200" s="213">
        <v>16</v>
      </c>
      <c r="AD200" s="214">
        <v>45.503599999999999</v>
      </c>
      <c r="AE200" s="215" t="s">
        <v>696</v>
      </c>
      <c r="AF200" s="216" t="s">
        <v>170</v>
      </c>
      <c r="AG200" s="216" t="s">
        <v>697</v>
      </c>
      <c r="AH200" s="217">
        <v>1096905</v>
      </c>
      <c r="AI200" s="215" t="s">
        <v>698</v>
      </c>
      <c r="AJ200" s="233"/>
      <c r="AK200" s="218">
        <v>201000</v>
      </c>
      <c r="AL200" s="212" t="s">
        <v>653</v>
      </c>
    </row>
    <row r="201" spans="1:38" s="1" customFormat="1" ht="39">
      <c r="A201" s="207" t="s">
        <v>699</v>
      </c>
      <c r="N201" s="11"/>
      <c r="O201" s="11"/>
      <c r="AC201" s="205">
        <v>17</v>
      </c>
      <c r="AD201" s="206">
        <v>45.081400000000002</v>
      </c>
      <c r="AE201" s="207" t="s">
        <v>699</v>
      </c>
      <c r="AF201" s="209" t="s">
        <v>170</v>
      </c>
      <c r="AG201" s="209" t="s">
        <v>700</v>
      </c>
      <c r="AH201" s="210">
        <v>1097542</v>
      </c>
      <c r="AI201" s="207" t="s">
        <v>701</v>
      </c>
      <c r="AJ201" s="232"/>
      <c r="AK201" s="211">
        <v>201000</v>
      </c>
      <c r="AL201" s="212" t="s">
        <v>653</v>
      </c>
    </row>
    <row r="202" spans="1:38" s="1" customFormat="1" ht="39">
      <c r="A202" s="215" t="s">
        <v>702</v>
      </c>
      <c r="N202" s="11"/>
      <c r="O202" s="11"/>
      <c r="AC202" s="213">
        <v>18</v>
      </c>
      <c r="AD202" s="214">
        <v>45.014600000000002</v>
      </c>
      <c r="AE202" s="215" t="s">
        <v>702</v>
      </c>
      <c r="AF202" s="216" t="s">
        <v>170</v>
      </c>
      <c r="AG202" s="216" t="s">
        <v>703</v>
      </c>
      <c r="AH202" s="217">
        <v>1097492</v>
      </c>
      <c r="AI202" s="215" t="s">
        <v>704</v>
      </c>
      <c r="AJ202" s="233"/>
      <c r="AK202" s="218">
        <v>201000</v>
      </c>
      <c r="AL202" s="212" t="s">
        <v>653</v>
      </c>
    </row>
    <row r="203" spans="1:38" s="1" customFormat="1" ht="39">
      <c r="A203" s="207" t="s">
        <v>705</v>
      </c>
      <c r="N203" s="11"/>
      <c r="O203" s="11"/>
      <c r="AC203" s="205">
        <v>19</v>
      </c>
      <c r="AD203" s="206">
        <v>44.210700000000003</v>
      </c>
      <c r="AE203" s="207" t="s">
        <v>705</v>
      </c>
      <c r="AF203" s="209" t="s">
        <v>170</v>
      </c>
      <c r="AG203" s="209" t="s">
        <v>706</v>
      </c>
      <c r="AH203" s="210">
        <v>1097831</v>
      </c>
      <c r="AI203" s="207" t="s">
        <v>707</v>
      </c>
      <c r="AJ203" s="232"/>
      <c r="AK203" s="211">
        <v>201000</v>
      </c>
      <c r="AL203" s="212" t="s">
        <v>653</v>
      </c>
    </row>
    <row r="204" spans="1:38" s="1" customFormat="1" ht="39">
      <c r="A204" s="215" t="s">
        <v>708</v>
      </c>
      <c r="N204" s="11"/>
      <c r="O204" s="11"/>
      <c r="AC204" s="213">
        <v>20</v>
      </c>
      <c r="AD204" s="214">
        <v>43.980400000000003</v>
      </c>
      <c r="AE204" s="215" t="s">
        <v>708</v>
      </c>
      <c r="AF204" s="216" t="s">
        <v>170</v>
      </c>
      <c r="AG204" s="216" t="s">
        <v>709</v>
      </c>
      <c r="AH204" s="217">
        <v>1097321</v>
      </c>
      <c r="AI204" s="215" t="s">
        <v>710</v>
      </c>
      <c r="AJ204" s="233"/>
      <c r="AK204" s="218">
        <v>201000</v>
      </c>
      <c r="AL204" s="212" t="s">
        <v>653</v>
      </c>
    </row>
    <row r="205" spans="1:38" s="1" customFormat="1" ht="39">
      <c r="A205" s="207" t="s">
        <v>711</v>
      </c>
      <c r="N205" s="11"/>
      <c r="O205" s="11"/>
      <c r="AC205" s="205">
        <v>21</v>
      </c>
      <c r="AD205" s="206">
        <v>43.8309</v>
      </c>
      <c r="AE205" s="207" t="s">
        <v>711</v>
      </c>
      <c r="AF205" s="209" t="s">
        <v>170</v>
      </c>
      <c r="AG205" s="209" t="s">
        <v>712</v>
      </c>
      <c r="AH205" s="210">
        <v>1096841</v>
      </c>
      <c r="AI205" s="207" t="s">
        <v>713</v>
      </c>
      <c r="AJ205" s="232"/>
      <c r="AK205" s="211">
        <v>201000</v>
      </c>
      <c r="AL205" s="212" t="s">
        <v>653</v>
      </c>
    </row>
    <row r="206" spans="1:38" s="1" customFormat="1" ht="39">
      <c r="A206" s="215" t="s">
        <v>714</v>
      </c>
      <c r="N206" s="11"/>
      <c r="O206" s="11"/>
      <c r="AC206" s="213">
        <v>22</v>
      </c>
      <c r="AD206" s="214">
        <v>43.639600000000002</v>
      </c>
      <c r="AE206" s="215" t="s">
        <v>714</v>
      </c>
      <c r="AF206" s="216" t="s">
        <v>170</v>
      </c>
      <c r="AG206" s="216" t="s">
        <v>715</v>
      </c>
      <c r="AH206" s="217">
        <v>1096873</v>
      </c>
      <c r="AI206" s="215" t="s">
        <v>716</v>
      </c>
      <c r="AJ206" s="233"/>
      <c r="AK206" s="218">
        <v>201000</v>
      </c>
      <c r="AL206" s="212" t="s">
        <v>653</v>
      </c>
    </row>
    <row r="207" spans="1:38" s="1" customFormat="1" ht="39">
      <c r="A207" s="207" t="s">
        <v>717</v>
      </c>
      <c r="N207" s="11"/>
      <c r="O207" s="11"/>
      <c r="AC207" s="205">
        <v>23</v>
      </c>
      <c r="AD207" s="206">
        <v>43.273400000000002</v>
      </c>
      <c r="AE207" s="207" t="s">
        <v>717</v>
      </c>
      <c r="AF207" s="209" t="s">
        <v>170</v>
      </c>
      <c r="AG207" s="209" t="s">
        <v>718</v>
      </c>
      <c r="AH207" s="210">
        <v>1097503</v>
      </c>
      <c r="AI207" s="207" t="s">
        <v>719</v>
      </c>
      <c r="AJ207" s="232"/>
      <c r="AK207" s="211">
        <v>201000</v>
      </c>
      <c r="AL207" s="212" t="s">
        <v>653</v>
      </c>
    </row>
    <row r="208" spans="1:38" s="1" customFormat="1" ht="58.5">
      <c r="A208" s="215" t="s">
        <v>720</v>
      </c>
      <c r="N208" s="11"/>
      <c r="O208" s="11"/>
      <c r="AC208" s="213">
        <v>24</v>
      </c>
      <c r="AD208" s="214">
        <v>43.100999999999999</v>
      </c>
      <c r="AE208" s="215" t="s">
        <v>720</v>
      </c>
      <c r="AF208" s="216" t="s">
        <v>178</v>
      </c>
      <c r="AG208" s="216" t="s">
        <v>721</v>
      </c>
      <c r="AH208" s="217">
        <v>1097387</v>
      </c>
      <c r="AI208" s="215" t="s">
        <v>722</v>
      </c>
      <c r="AJ208" s="233"/>
      <c r="AK208" s="218">
        <v>201000</v>
      </c>
      <c r="AL208" s="212" t="s">
        <v>653</v>
      </c>
    </row>
    <row r="209" spans="1:38" s="1" customFormat="1" ht="58.5">
      <c r="A209" s="207" t="s">
        <v>723</v>
      </c>
      <c r="N209" s="11"/>
      <c r="O209" s="11"/>
      <c r="AC209" s="205">
        <v>25</v>
      </c>
      <c r="AD209" s="206">
        <v>42.572200000000002</v>
      </c>
      <c r="AE209" s="207" t="s">
        <v>723</v>
      </c>
      <c r="AF209" s="209" t="s">
        <v>287</v>
      </c>
      <c r="AG209" s="209" t="s">
        <v>724</v>
      </c>
      <c r="AH209" s="210">
        <v>1097467</v>
      </c>
      <c r="AI209" s="207" t="s">
        <v>725</v>
      </c>
      <c r="AJ209" s="232"/>
      <c r="AK209" s="211">
        <v>201000</v>
      </c>
      <c r="AL209" s="212" t="s">
        <v>653</v>
      </c>
    </row>
    <row r="210" spans="1:38" s="1" customFormat="1" ht="58.5">
      <c r="A210" s="215" t="s">
        <v>726</v>
      </c>
      <c r="N210" s="11"/>
      <c r="O210" s="11"/>
      <c r="AC210" s="213">
        <v>26</v>
      </c>
      <c r="AD210" s="214">
        <v>42.387099999999997</v>
      </c>
      <c r="AE210" s="215" t="s">
        <v>726</v>
      </c>
      <c r="AF210" s="216" t="s">
        <v>287</v>
      </c>
      <c r="AG210" s="216" t="s">
        <v>727</v>
      </c>
      <c r="AH210" s="217">
        <v>1097358</v>
      </c>
      <c r="AI210" s="215" t="s">
        <v>728</v>
      </c>
      <c r="AJ210" s="233"/>
      <c r="AK210" s="218">
        <v>201000</v>
      </c>
      <c r="AL210" s="212" t="s">
        <v>653</v>
      </c>
    </row>
    <row r="211" spans="1:38" s="1" customFormat="1" ht="39">
      <c r="A211" s="207" t="s">
        <v>729</v>
      </c>
      <c r="N211" s="11"/>
      <c r="O211" s="11"/>
      <c r="AC211" s="205">
        <v>27</v>
      </c>
      <c r="AD211" s="206">
        <v>42.182099999999998</v>
      </c>
      <c r="AE211" s="207" t="s">
        <v>729</v>
      </c>
      <c r="AF211" s="209" t="s">
        <v>170</v>
      </c>
      <c r="AG211" s="209" t="s">
        <v>730</v>
      </c>
      <c r="AH211" s="210">
        <v>1097089</v>
      </c>
      <c r="AI211" s="207" t="s">
        <v>731</v>
      </c>
      <c r="AJ211" s="232"/>
      <c r="AK211" s="211">
        <v>201000</v>
      </c>
      <c r="AL211" s="212" t="s">
        <v>653</v>
      </c>
    </row>
    <row r="212" spans="1:38" s="1" customFormat="1" ht="39">
      <c r="A212" s="215" t="s">
        <v>732</v>
      </c>
      <c r="N212" s="11"/>
      <c r="O212" s="11"/>
      <c r="AC212" s="213">
        <v>28</v>
      </c>
      <c r="AD212" s="214">
        <v>41.486600000000003</v>
      </c>
      <c r="AE212" s="215" t="s">
        <v>732</v>
      </c>
      <c r="AF212" s="216" t="s">
        <v>170</v>
      </c>
      <c r="AG212" s="216" t="s">
        <v>733</v>
      </c>
      <c r="AH212" s="217">
        <v>1097315</v>
      </c>
      <c r="AI212" s="215" t="s">
        <v>734</v>
      </c>
      <c r="AJ212" s="233"/>
      <c r="AK212" s="218">
        <v>201000</v>
      </c>
      <c r="AL212" s="212" t="s">
        <v>653</v>
      </c>
    </row>
    <row r="213" spans="1:38" s="1" customFormat="1" ht="39">
      <c r="A213" s="207" t="s">
        <v>735</v>
      </c>
      <c r="N213" s="11"/>
      <c r="O213" s="11"/>
      <c r="AC213" s="205">
        <v>29</v>
      </c>
      <c r="AD213" s="206">
        <v>41.437399999999997</v>
      </c>
      <c r="AE213" s="207" t="s">
        <v>735</v>
      </c>
      <c r="AF213" s="209" t="s">
        <v>170</v>
      </c>
      <c r="AG213" s="209" t="s">
        <v>736</v>
      </c>
      <c r="AH213" s="210">
        <v>1097618</v>
      </c>
      <c r="AI213" s="207" t="s">
        <v>737</v>
      </c>
      <c r="AJ213" s="232"/>
      <c r="AK213" s="211">
        <v>201000</v>
      </c>
      <c r="AL213" s="212" t="s">
        <v>653</v>
      </c>
    </row>
    <row r="214" spans="1:38" s="1" customFormat="1" ht="58.5">
      <c r="A214" s="207" t="s">
        <v>738</v>
      </c>
      <c r="N214" s="11"/>
      <c r="O214" s="11"/>
      <c r="AC214" s="205">
        <v>1</v>
      </c>
      <c r="AD214" s="206">
        <v>66.738</v>
      </c>
      <c r="AE214" s="207" t="s">
        <v>738</v>
      </c>
      <c r="AF214" s="209" t="s">
        <v>178</v>
      </c>
      <c r="AG214" s="209" t="s">
        <v>739</v>
      </c>
      <c r="AH214" s="210">
        <v>1097734</v>
      </c>
      <c r="AI214" s="207" t="s">
        <v>740</v>
      </c>
      <c r="AJ214" s="209" t="s">
        <v>167</v>
      </c>
      <c r="AK214" s="211">
        <v>201000</v>
      </c>
      <c r="AL214" s="212" t="s">
        <v>741</v>
      </c>
    </row>
    <row r="215" spans="1:38" s="1" customFormat="1" ht="39">
      <c r="A215" s="215" t="s">
        <v>742</v>
      </c>
      <c r="N215" s="11"/>
      <c r="O215" s="11"/>
      <c r="AC215" s="213">
        <v>2</v>
      </c>
      <c r="AD215" s="214">
        <v>58.005800000000001</v>
      </c>
      <c r="AE215" s="215" t="s">
        <v>742</v>
      </c>
      <c r="AF215" s="216" t="s">
        <v>170</v>
      </c>
      <c r="AG215" s="216" t="s">
        <v>743</v>
      </c>
      <c r="AH215" s="217">
        <v>1097349</v>
      </c>
      <c r="AI215" s="215" t="s">
        <v>744</v>
      </c>
      <c r="AJ215" s="216" t="s">
        <v>173</v>
      </c>
      <c r="AK215" s="218">
        <v>201000</v>
      </c>
      <c r="AL215" s="212" t="s">
        <v>741</v>
      </c>
    </row>
    <row r="216" spans="1:38" s="1" customFormat="1" ht="48.75">
      <c r="A216" s="207" t="s">
        <v>745</v>
      </c>
      <c r="N216" s="11"/>
      <c r="O216" s="11"/>
      <c r="AC216" s="205">
        <v>3</v>
      </c>
      <c r="AD216" s="206">
        <v>56.96</v>
      </c>
      <c r="AE216" s="207" t="s">
        <v>745</v>
      </c>
      <c r="AF216" s="209" t="s">
        <v>317</v>
      </c>
      <c r="AG216" s="209" t="s">
        <v>746</v>
      </c>
      <c r="AH216" s="210">
        <v>1097832</v>
      </c>
      <c r="AI216" s="207" t="s">
        <v>747</v>
      </c>
      <c r="AJ216" s="209" t="s">
        <v>167</v>
      </c>
      <c r="AK216" s="211">
        <v>201000</v>
      </c>
      <c r="AL216" s="212" t="s">
        <v>741</v>
      </c>
    </row>
    <row r="217" spans="1:38" s="1" customFormat="1" ht="39">
      <c r="A217" s="215" t="s">
        <v>748</v>
      </c>
      <c r="N217" s="11"/>
      <c r="O217" s="11"/>
      <c r="AC217" s="213">
        <v>4</v>
      </c>
      <c r="AD217" s="214">
        <v>53.224400000000003</v>
      </c>
      <c r="AE217" s="215" t="s">
        <v>748</v>
      </c>
      <c r="AF217" s="216" t="s">
        <v>170</v>
      </c>
      <c r="AG217" s="216" t="s">
        <v>749</v>
      </c>
      <c r="AH217" s="217">
        <v>1097282</v>
      </c>
      <c r="AI217" s="215" t="s">
        <v>750</v>
      </c>
      <c r="AJ217" s="216" t="s">
        <v>173</v>
      </c>
      <c r="AK217" s="218">
        <v>201000</v>
      </c>
      <c r="AL217" s="212" t="s">
        <v>741</v>
      </c>
    </row>
    <row r="218" spans="1:38" s="1" customFormat="1" ht="39">
      <c r="A218" s="207" t="s">
        <v>751</v>
      </c>
      <c r="N218" s="11"/>
      <c r="O218" s="11"/>
      <c r="AC218" s="205">
        <v>5</v>
      </c>
      <c r="AD218" s="206">
        <v>52.058399999999999</v>
      </c>
      <c r="AE218" s="207" t="s">
        <v>751</v>
      </c>
      <c r="AF218" s="209" t="s">
        <v>170</v>
      </c>
      <c r="AG218" s="209" t="s">
        <v>752</v>
      </c>
      <c r="AH218" s="210">
        <v>1096882</v>
      </c>
      <c r="AI218" s="207" t="s">
        <v>753</v>
      </c>
      <c r="AJ218" s="209" t="s">
        <v>173</v>
      </c>
      <c r="AK218" s="211">
        <v>201000</v>
      </c>
      <c r="AL218" s="212" t="s">
        <v>741</v>
      </c>
    </row>
    <row r="219" spans="1:38" s="1" customFormat="1" ht="58.5">
      <c r="A219" s="215" t="s">
        <v>754</v>
      </c>
      <c r="N219" s="11"/>
      <c r="O219" s="11"/>
      <c r="AC219" s="213">
        <v>6</v>
      </c>
      <c r="AD219" s="214">
        <v>52.020499999999998</v>
      </c>
      <c r="AE219" s="215" t="s">
        <v>754</v>
      </c>
      <c r="AF219" s="216" t="s">
        <v>287</v>
      </c>
      <c r="AG219" s="216" t="s">
        <v>755</v>
      </c>
      <c r="AH219" s="217">
        <v>1097656</v>
      </c>
      <c r="AI219" s="215" t="s">
        <v>756</v>
      </c>
      <c r="AJ219" s="216" t="s">
        <v>167</v>
      </c>
      <c r="AK219" s="218">
        <v>201000</v>
      </c>
      <c r="AL219" s="212" t="s">
        <v>741</v>
      </c>
    </row>
    <row r="220" spans="1:38" s="1" customFormat="1" ht="39">
      <c r="A220" s="207" t="s">
        <v>757</v>
      </c>
      <c r="N220" s="11"/>
      <c r="O220" s="11"/>
      <c r="AC220" s="205">
        <v>7</v>
      </c>
      <c r="AD220" s="206">
        <v>51.215699999999998</v>
      </c>
      <c r="AE220" s="207" t="s">
        <v>757</v>
      </c>
      <c r="AF220" s="209" t="s">
        <v>170</v>
      </c>
      <c r="AG220" s="209" t="s">
        <v>758</v>
      </c>
      <c r="AH220" s="210">
        <v>1096985</v>
      </c>
      <c r="AI220" s="207" t="s">
        <v>759</v>
      </c>
      <c r="AJ220" s="209" t="s">
        <v>173</v>
      </c>
      <c r="AK220" s="211">
        <v>201000</v>
      </c>
      <c r="AL220" s="212" t="s">
        <v>741</v>
      </c>
    </row>
    <row r="221" spans="1:38" s="1" customFormat="1" ht="39">
      <c r="A221" s="215" t="s">
        <v>760</v>
      </c>
      <c r="N221" s="11"/>
      <c r="O221" s="11"/>
      <c r="AC221" s="213">
        <v>8</v>
      </c>
      <c r="AD221" s="214">
        <v>51.213299999999997</v>
      </c>
      <c r="AE221" s="215" t="s">
        <v>760</v>
      </c>
      <c r="AF221" s="216" t="s">
        <v>170</v>
      </c>
      <c r="AG221" s="216" t="s">
        <v>761</v>
      </c>
      <c r="AH221" s="217">
        <v>1097390</v>
      </c>
      <c r="AI221" s="215" t="s">
        <v>762</v>
      </c>
      <c r="AJ221" s="216" t="s">
        <v>173</v>
      </c>
      <c r="AK221" s="218">
        <v>201000</v>
      </c>
      <c r="AL221" s="212" t="s">
        <v>741</v>
      </c>
    </row>
    <row r="222" spans="1:38" s="1" customFormat="1" ht="48.75">
      <c r="A222" s="207" t="s">
        <v>763</v>
      </c>
      <c r="N222" s="11"/>
      <c r="O222" s="11"/>
      <c r="AC222" s="205">
        <v>9</v>
      </c>
      <c r="AD222" s="206">
        <v>50.9758</v>
      </c>
      <c r="AE222" s="207" t="s">
        <v>763</v>
      </c>
      <c r="AF222" s="209" t="s">
        <v>188</v>
      </c>
      <c r="AG222" s="209" t="s">
        <v>764</v>
      </c>
      <c r="AH222" s="210">
        <v>1097765</v>
      </c>
      <c r="AI222" s="207" t="s">
        <v>765</v>
      </c>
      <c r="AJ222" s="209" t="s">
        <v>173</v>
      </c>
      <c r="AK222" s="211">
        <v>201000</v>
      </c>
      <c r="AL222" s="212" t="s">
        <v>741</v>
      </c>
    </row>
    <row r="223" spans="1:38" s="1" customFormat="1" ht="48.75">
      <c r="A223" s="215" t="s">
        <v>766</v>
      </c>
      <c r="N223" s="11"/>
      <c r="O223" s="11"/>
      <c r="AC223" s="213">
        <v>10</v>
      </c>
      <c r="AD223" s="214">
        <v>50.413499999999999</v>
      </c>
      <c r="AE223" s="215" t="s">
        <v>766</v>
      </c>
      <c r="AF223" s="216" t="s">
        <v>188</v>
      </c>
      <c r="AG223" s="216" t="s">
        <v>767</v>
      </c>
      <c r="AH223" s="217">
        <v>1097311</v>
      </c>
      <c r="AI223" s="215" t="s">
        <v>768</v>
      </c>
      <c r="AJ223" s="216" t="s">
        <v>173</v>
      </c>
      <c r="AK223" s="218">
        <v>201000</v>
      </c>
      <c r="AL223" s="212" t="s">
        <v>741</v>
      </c>
    </row>
    <row r="224" spans="1:38" s="1" customFormat="1" ht="39">
      <c r="A224" s="207" t="s">
        <v>769</v>
      </c>
      <c r="N224" s="11"/>
      <c r="O224" s="11"/>
      <c r="AC224" s="205">
        <v>11</v>
      </c>
      <c r="AD224" s="206">
        <v>50.4011</v>
      </c>
      <c r="AE224" s="207" t="s">
        <v>769</v>
      </c>
      <c r="AF224" s="209" t="s">
        <v>170</v>
      </c>
      <c r="AG224" s="209" t="s">
        <v>770</v>
      </c>
      <c r="AH224" s="210">
        <v>1097074</v>
      </c>
      <c r="AI224" s="207" t="s">
        <v>771</v>
      </c>
      <c r="AJ224" s="209" t="s">
        <v>173</v>
      </c>
      <c r="AK224" s="211">
        <v>201000</v>
      </c>
      <c r="AL224" s="212" t="s">
        <v>741</v>
      </c>
    </row>
    <row r="225" spans="1:38" s="1" customFormat="1" ht="58.5">
      <c r="A225" s="215" t="s">
        <v>772</v>
      </c>
      <c r="N225" s="11"/>
      <c r="O225" s="11"/>
      <c r="AC225" s="213">
        <v>12</v>
      </c>
      <c r="AD225" s="214">
        <v>49.335000000000001</v>
      </c>
      <c r="AE225" s="215" t="s">
        <v>772</v>
      </c>
      <c r="AF225" s="216" t="s">
        <v>287</v>
      </c>
      <c r="AG225" s="216" t="s">
        <v>773</v>
      </c>
      <c r="AH225" s="217">
        <v>1096975</v>
      </c>
      <c r="AI225" s="215" t="s">
        <v>774</v>
      </c>
      <c r="AJ225" s="216" t="s">
        <v>173</v>
      </c>
      <c r="AK225" s="218">
        <v>201000</v>
      </c>
      <c r="AL225" s="212" t="s">
        <v>741</v>
      </c>
    </row>
    <row r="226" spans="1:38" s="1" customFormat="1" ht="39">
      <c r="A226" s="207" t="s">
        <v>775</v>
      </c>
      <c r="N226" s="11"/>
      <c r="O226" s="11"/>
      <c r="AC226" s="205">
        <v>13</v>
      </c>
      <c r="AD226" s="206">
        <v>49.3018</v>
      </c>
      <c r="AE226" s="207" t="s">
        <v>775</v>
      </c>
      <c r="AF226" s="209" t="s">
        <v>170</v>
      </c>
      <c r="AG226" s="209" t="s">
        <v>776</v>
      </c>
      <c r="AH226" s="210">
        <v>1097295</v>
      </c>
      <c r="AI226" s="207" t="s">
        <v>777</v>
      </c>
      <c r="AJ226" s="209" t="s">
        <v>173</v>
      </c>
      <c r="AK226" s="211">
        <v>201000</v>
      </c>
      <c r="AL226" s="212" t="s">
        <v>741</v>
      </c>
    </row>
    <row r="227" spans="1:38" s="1" customFormat="1" ht="39">
      <c r="A227" s="215" t="s">
        <v>778</v>
      </c>
      <c r="N227" s="11"/>
      <c r="O227" s="11"/>
      <c r="AC227" s="213">
        <v>14</v>
      </c>
      <c r="AD227" s="214">
        <v>49.055</v>
      </c>
      <c r="AE227" s="215" t="s">
        <v>778</v>
      </c>
      <c r="AF227" s="216" t="s">
        <v>170</v>
      </c>
      <c r="AG227" s="216" t="s">
        <v>779</v>
      </c>
      <c r="AH227" s="217">
        <v>1097720</v>
      </c>
      <c r="AI227" s="215" t="s">
        <v>780</v>
      </c>
      <c r="AJ227" s="216" t="s">
        <v>173</v>
      </c>
      <c r="AK227" s="218">
        <v>200999.91</v>
      </c>
      <c r="AL227" s="212" t="s">
        <v>741</v>
      </c>
    </row>
    <row r="228" spans="1:38" s="1" customFormat="1" ht="39">
      <c r="A228" s="207" t="s">
        <v>781</v>
      </c>
      <c r="N228" s="11"/>
      <c r="O228" s="11"/>
      <c r="AC228" s="205">
        <v>15</v>
      </c>
      <c r="AD228" s="206">
        <v>48.870600000000003</v>
      </c>
      <c r="AE228" s="207" t="s">
        <v>781</v>
      </c>
      <c r="AF228" s="209" t="s">
        <v>170</v>
      </c>
      <c r="AG228" s="209" t="s">
        <v>782</v>
      </c>
      <c r="AH228" s="210">
        <v>1097598</v>
      </c>
      <c r="AI228" s="207" t="s">
        <v>783</v>
      </c>
      <c r="AJ228" s="209" t="s">
        <v>173</v>
      </c>
      <c r="AK228" s="211">
        <v>201000</v>
      </c>
      <c r="AL228" s="212" t="s">
        <v>741</v>
      </c>
    </row>
    <row r="229" spans="1:38" s="1" customFormat="1" ht="58.5">
      <c r="A229" s="215" t="s">
        <v>784</v>
      </c>
      <c r="N229" s="11"/>
      <c r="O229" s="11"/>
      <c r="AC229" s="213">
        <v>16</v>
      </c>
      <c r="AD229" s="214">
        <v>48.650599999999997</v>
      </c>
      <c r="AE229" s="215" t="s">
        <v>784</v>
      </c>
      <c r="AF229" s="216" t="s">
        <v>436</v>
      </c>
      <c r="AG229" s="216" t="s">
        <v>785</v>
      </c>
      <c r="AH229" s="217">
        <v>1097574</v>
      </c>
      <c r="AI229" s="215" t="s">
        <v>786</v>
      </c>
      <c r="AJ229" s="216" t="s">
        <v>173</v>
      </c>
      <c r="AK229" s="218">
        <v>201000</v>
      </c>
      <c r="AL229" s="212" t="s">
        <v>741</v>
      </c>
    </row>
    <row r="230" spans="1:38" s="1" customFormat="1" ht="68.25">
      <c r="A230" s="207" t="s">
        <v>787</v>
      </c>
      <c r="N230" s="11"/>
      <c r="O230" s="11"/>
      <c r="AC230" s="205">
        <v>17</v>
      </c>
      <c r="AD230" s="206">
        <v>48.215800000000002</v>
      </c>
      <c r="AE230" s="207" t="s">
        <v>787</v>
      </c>
      <c r="AF230" s="209" t="s">
        <v>214</v>
      </c>
      <c r="AG230" s="209" t="s">
        <v>788</v>
      </c>
      <c r="AH230" s="210">
        <v>1096941</v>
      </c>
      <c r="AI230" s="207" t="s">
        <v>789</v>
      </c>
      <c r="AJ230" s="209" t="s">
        <v>173</v>
      </c>
      <c r="AK230" s="211">
        <v>201000</v>
      </c>
      <c r="AL230" s="212" t="s">
        <v>741</v>
      </c>
    </row>
    <row r="231" spans="1:38" s="1" customFormat="1" ht="39">
      <c r="A231" s="215" t="s">
        <v>790</v>
      </c>
      <c r="N231" s="11"/>
      <c r="O231" s="11"/>
      <c r="AC231" s="213">
        <v>18</v>
      </c>
      <c r="AD231" s="214">
        <v>48.1248</v>
      </c>
      <c r="AE231" s="215" t="s">
        <v>790</v>
      </c>
      <c r="AF231" s="216" t="s">
        <v>170</v>
      </c>
      <c r="AG231" s="216" t="s">
        <v>791</v>
      </c>
      <c r="AH231" s="217">
        <v>1097008</v>
      </c>
      <c r="AI231" s="215" t="s">
        <v>792</v>
      </c>
      <c r="AJ231" s="216" t="s">
        <v>173</v>
      </c>
      <c r="AK231" s="218">
        <v>201000</v>
      </c>
      <c r="AL231" s="212" t="s">
        <v>741</v>
      </c>
    </row>
    <row r="232" spans="1:38" s="1" customFormat="1" ht="39">
      <c r="A232" s="207" t="s">
        <v>793</v>
      </c>
      <c r="N232" s="11"/>
      <c r="O232" s="11"/>
      <c r="AC232" s="205">
        <v>19</v>
      </c>
      <c r="AD232" s="206">
        <v>47.91</v>
      </c>
      <c r="AE232" s="207" t="s">
        <v>793</v>
      </c>
      <c r="AF232" s="209" t="s">
        <v>170</v>
      </c>
      <c r="AG232" s="209" t="s">
        <v>794</v>
      </c>
      <c r="AH232" s="210">
        <v>1097789</v>
      </c>
      <c r="AI232" s="207" t="s">
        <v>795</v>
      </c>
      <c r="AJ232" s="209" t="s">
        <v>173</v>
      </c>
      <c r="AK232" s="211">
        <v>201000</v>
      </c>
      <c r="AL232" s="212" t="s">
        <v>741</v>
      </c>
    </row>
    <row r="233" spans="1:38" s="1" customFormat="1" ht="39">
      <c r="A233" s="215" t="s">
        <v>796</v>
      </c>
      <c r="N233" s="11"/>
      <c r="O233" s="11"/>
      <c r="AC233" s="213">
        <v>20</v>
      </c>
      <c r="AD233" s="214">
        <v>47.792000000000002</v>
      </c>
      <c r="AE233" s="215" t="s">
        <v>796</v>
      </c>
      <c r="AF233" s="216" t="s">
        <v>170</v>
      </c>
      <c r="AG233" s="216" t="s">
        <v>797</v>
      </c>
      <c r="AH233" s="217">
        <v>1097267</v>
      </c>
      <c r="AI233" s="215" t="s">
        <v>798</v>
      </c>
      <c r="AJ233" s="216" t="s">
        <v>173</v>
      </c>
      <c r="AK233" s="218">
        <v>201000</v>
      </c>
      <c r="AL233" s="212" t="s">
        <v>741</v>
      </c>
    </row>
    <row r="234" spans="1:38" s="1" customFormat="1" ht="48.75">
      <c r="A234" s="207" t="s">
        <v>799</v>
      </c>
      <c r="N234" s="11"/>
      <c r="O234" s="11"/>
      <c r="AC234" s="205">
        <v>21</v>
      </c>
      <c r="AD234" s="206">
        <v>47.7622</v>
      </c>
      <c r="AE234" s="207" t="s">
        <v>799</v>
      </c>
      <c r="AF234" s="209" t="s">
        <v>188</v>
      </c>
      <c r="AG234" s="209" t="s">
        <v>800</v>
      </c>
      <c r="AH234" s="210">
        <v>1097640</v>
      </c>
      <c r="AI234" s="207" t="s">
        <v>801</v>
      </c>
      <c r="AJ234" s="209" t="s">
        <v>173</v>
      </c>
      <c r="AK234" s="211">
        <v>201000</v>
      </c>
      <c r="AL234" s="212" t="s">
        <v>741</v>
      </c>
    </row>
    <row r="235" spans="1:38" s="1" customFormat="1" ht="39">
      <c r="A235" s="215" t="s">
        <v>802</v>
      </c>
      <c r="N235" s="11"/>
      <c r="O235" s="11"/>
      <c r="AC235" s="213">
        <v>22</v>
      </c>
      <c r="AD235" s="214">
        <v>47.687399999999997</v>
      </c>
      <c r="AE235" s="215" t="s">
        <v>802</v>
      </c>
      <c r="AF235" s="216" t="s">
        <v>170</v>
      </c>
      <c r="AG235" s="216" t="s">
        <v>803</v>
      </c>
      <c r="AH235" s="217">
        <v>1097331</v>
      </c>
      <c r="AI235" s="215" t="s">
        <v>804</v>
      </c>
      <c r="AJ235" s="216" t="s">
        <v>173</v>
      </c>
      <c r="AK235" s="218">
        <v>201000</v>
      </c>
      <c r="AL235" s="212" t="s">
        <v>741</v>
      </c>
    </row>
    <row r="236" spans="1:38" s="1" customFormat="1" ht="39">
      <c r="A236" s="207" t="s">
        <v>805</v>
      </c>
      <c r="N236" s="11"/>
      <c r="O236" s="11"/>
      <c r="AC236" s="205">
        <v>23</v>
      </c>
      <c r="AD236" s="206">
        <v>47.673499999999997</v>
      </c>
      <c r="AE236" s="207" t="s">
        <v>805</v>
      </c>
      <c r="AF236" s="209" t="s">
        <v>210</v>
      </c>
      <c r="AG236" s="209" t="s">
        <v>806</v>
      </c>
      <c r="AH236" s="210">
        <v>1097535</v>
      </c>
      <c r="AI236" s="207" t="s">
        <v>807</v>
      </c>
      <c r="AJ236" s="209" t="s">
        <v>173</v>
      </c>
      <c r="AK236" s="211">
        <v>201000</v>
      </c>
      <c r="AL236" s="212" t="s">
        <v>741</v>
      </c>
    </row>
    <row r="237" spans="1:38" s="1" customFormat="1" ht="48.75">
      <c r="A237" s="215" t="s">
        <v>808</v>
      </c>
      <c r="N237" s="11"/>
      <c r="O237" s="11"/>
      <c r="AC237" s="213">
        <v>24</v>
      </c>
      <c r="AD237" s="214">
        <v>47.637099999999997</v>
      </c>
      <c r="AE237" s="215" t="s">
        <v>808</v>
      </c>
      <c r="AF237" s="216" t="s">
        <v>188</v>
      </c>
      <c r="AG237" s="216" t="s">
        <v>809</v>
      </c>
      <c r="AH237" s="217">
        <v>1096854</v>
      </c>
      <c r="AI237" s="215" t="s">
        <v>810</v>
      </c>
      <c r="AJ237" s="216" t="s">
        <v>173</v>
      </c>
      <c r="AK237" s="218">
        <v>201000</v>
      </c>
      <c r="AL237" s="212" t="s">
        <v>741</v>
      </c>
    </row>
    <row r="238" spans="1:38" s="1" customFormat="1" ht="39">
      <c r="A238" s="207" t="s">
        <v>811</v>
      </c>
      <c r="N238" s="11"/>
      <c r="O238" s="11"/>
      <c r="AC238" s="205">
        <v>25</v>
      </c>
      <c r="AD238" s="206">
        <v>47.6006</v>
      </c>
      <c r="AE238" s="207" t="s">
        <v>811</v>
      </c>
      <c r="AF238" s="209" t="s">
        <v>170</v>
      </c>
      <c r="AG238" s="209" t="s">
        <v>812</v>
      </c>
      <c r="AH238" s="210">
        <v>1097735</v>
      </c>
      <c r="AI238" s="207" t="s">
        <v>813</v>
      </c>
      <c r="AJ238" s="209" t="s">
        <v>173</v>
      </c>
      <c r="AK238" s="211">
        <v>201000</v>
      </c>
      <c r="AL238" s="212" t="s">
        <v>741</v>
      </c>
    </row>
    <row r="239" spans="1:38" s="1" customFormat="1" ht="39">
      <c r="A239" s="215" t="s">
        <v>814</v>
      </c>
      <c r="N239" s="11"/>
      <c r="O239" s="11"/>
      <c r="AC239" s="213">
        <v>26</v>
      </c>
      <c r="AD239" s="214">
        <v>47.573700000000002</v>
      </c>
      <c r="AE239" s="215" t="s">
        <v>814</v>
      </c>
      <c r="AF239" s="216" t="s">
        <v>170</v>
      </c>
      <c r="AG239" s="216" t="s">
        <v>815</v>
      </c>
      <c r="AH239" s="217">
        <v>1097685</v>
      </c>
      <c r="AI239" s="215" t="s">
        <v>816</v>
      </c>
      <c r="AJ239" s="216" t="s">
        <v>173</v>
      </c>
      <c r="AK239" s="218">
        <v>201000</v>
      </c>
      <c r="AL239" s="212" t="s">
        <v>741</v>
      </c>
    </row>
    <row r="240" spans="1:38" s="1" customFormat="1" ht="58.5">
      <c r="A240" s="207" t="s">
        <v>817</v>
      </c>
      <c r="N240" s="11"/>
      <c r="O240" s="11"/>
      <c r="AC240" s="205">
        <v>27</v>
      </c>
      <c r="AD240" s="206">
        <v>47.4514</v>
      </c>
      <c r="AE240" s="207" t="s">
        <v>817</v>
      </c>
      <c r="AF240" s="209" t="s">
        <v>178</v>
      </c>
      <c r="AG240" s="209" t="s">
        <v>818</v>
      </c>
      <c r="AH240" s="210">
        <v>1097026</v>
      </c>
      <c r="AI240" s="207" t="s">
        <v>819</v>
      </c>
      <c r="AJ240" s="209" t="s">
        <v>173</v>
      </c>
      <c r="AK240" s="211">
        <v>201000</v>
      </c>
      <c r="AL240" s="212" t="s">
        <v>741</v>
      </c>
    </row>
    <row r="241" spans="1:38" s="1" customFormat="1" ht="39">
      <c r="A241" s="215" t="s">
        <v>820</v>
      </c>
      <c r="N241" s="11"/>
      <c r="O241" s="11"/>
      <c r="AC241" s="213">
        <v>28</v>
      </c>
      <c r="AD241" s="214">
        <v>47.412100000000002</v>
      </c>
      <c r="AE241" s="215" t="s">
        <v>820</v>
      </c>
      <c r="AF241" s="216" t="s">
        <v>170</v>
      </c>
      <c r="AG241" s="216" t="s">
        <v>821</v>
      </c>
      <c r="AH241" s="217">
        <v>1097204</v>
      </c>
      <c r="AI241" s="215" t="s">
        <v>822</v>
      </c>
      <c r="AJ241" s="216" t="s">
        <v>173</v>
      </c>
      <c r="AK241" s="218">
        <v>201000</v>
      </c>
      <c r="AL241" s="212" t="s">
        <v>741</v>
      </c>
    </row>
    <row r="242" spans="1:38" s="1" customFormat="1" ht="39">
      <c r="A242" s="207" t="s">
        <v>823</v>
      </c>
      <c r="N242" s="11"/>
      <c r="O242" s="11"/>
      <c r="AC242" s="205">
        <v>29</v>
      </c>
      <c r="AD242" s="206">
        <v>47.381500000000003</v>
      </c>
      <c r="AE242" s="207" t="s">
        <v>823</v>
      </c>
      <c r="AF242" s="209" t="s">
        <v>210</v>
      </c>
      <c r="AG242" s="209" t="s">
        <v>824</v>
      </c>
      <c r="AH242" s="210">
        <v>1097715</v>
      </c>
      <c r="AI242" s="207" t="s">
        <v>825</v>
      </c>
      <c r="AJ242" s="209" t="s">
        <v>173</v>
      </c>
      <c r="AK242" s="211">
        <v>201000</v>
      </c>
      <c r="AL242" s="212" t="s">
        <v>741</v>
      </c>
    </row>
    <row r="243" spans="1:38" s="1" customFormat="1" ht="39">
      <c r="A243" s="215" t="s">
        <v>826</v>
      </c>
      <c r="N243" s="11"/>
      <c r="O243" s="11"/>
      <c r="AC243" s="213">
        <v>30</v>
      </c>
      <c r="AD243" s="214">
        <v>47.337200000000003</v>
      </c>
      <c r="AE243" s="215" t="s">
        <v>826</v>
      </c>
      <c r="AF243" s="216" t="s">
        <v>170</v>
      </c>
      <c r="AG243" s="216" t="s">
        <v>827</v>
      </c>
      <c r="AH243" s="217">
        <v>1097111</v>
      </c>
      <c r="AI243" s="215" t="s">
        <v>828</v>
      </c>
      <c r="AJ243" s="216" t="s">
        <v>173</v>
      </c>
      <c r="AK243" s="218">
        <v>201000</v>
      </c>
      <c r="AL243" s="212" t="s">
        <v>741</v>
      </c>
    </row>
    <row r="244" spans="1:38" s="1" customFormat="1" ht="48.75">
      <c r="A244" s="207" t="s">
        <v>829</v>
      </c>
      <c r="N244" s="11"/>
      <c r="O244" s="11"/>
      <c r="AC244" s="205">
        <v>31</v>
      </c>
      <c r="AD244" s="206">
        <v>47.29</v>
      </c>
      <c r="AE244" s="207" t="s">
        <v>829</v>
      </c>
      <c r="AF244" s="209" t="s">
        <v>170</v>
      </c>
      <c r="AG244" s="209" t="s">
        <v>830</v>
      </c>
      <c r="AH244" s="210">
        <v>1097357</v>
      </c>
      <c r="AI244" s="207" t="s">
        <v>831</v>
      </c>
      <c r="AJ244" s="209" t="s">
        <v>173</v>
      </c>
      <c r="AK244" s="211">
        <v>201000</v>
      </c>
      <c r="AL244" s="212" t="s">
        <v>741</v>
      </c>
    </row>
    <row r="245" spans="1:38" s="1" customFormat="1" ht="48.75">
      <c r="A245" s="215" t="s">
        <v>832</v>
      </c>
      <c r="N245" s="11"/>
      <c r="O245" s="11"/>
      <c r="AC245" s="213">
        <v>32</v>
      </c>
      <c r="AD245" s="214">
        <v>47.210099999999997</v>
      </c>
      <c r="AE245" s="215" t="s">
        <v>832</v>
      </c>
      <c r="AF245" s="216" t="s">
        <v>210</v>
      </c>
      <c r="AG245" s="216" t="s">
        <v>833</v>
      </c>
      <c r="AH245" s="217">
        <v>1097785</v>
      </c>
      <c r="AI245" s="215" t="s">
        <v>834</v>
      </c>
      <c r="AJ245" s="216" t="s">
        <v>173</v>
      </c>
      <c r="AK245" s="218">
        <v>201000</v>
      </c>
      <c r="AL245" s="212" t="s">
        <v>741</v>
      </c>
    </row>
    <row r="246" spans="1:38" s="1" customFormat="1" ht="58.5">
      <c r="A246" s="207" t="s">
        <v>835</v>
      </c>
      <c r="N246" s="11"/>
      <c r="O246" s="11"/>
      <c r="AC246" s="205">
        <v>33</v>
      </c>
      <c r="AD246" s="206">
        <v>47.151600000000002</v>
      </c>
      <c r="AE246" s="207" t="s">
        <v>835</v>
      </c>
      <c r="AF246" s="208" t="s">
        <v>836</v>
      </c>
      <c r="AG246" s="209" t="s">
        <v>837</v>
      </c>
      <c r="AH246" s="210">
        <v>1097564</v>
      </c>
      <c r="AI246" s="207" t="s">
        <v>838</v>
      </c>
      <c r="AJ246" s="209" t="s">
        <v>167</v>
      </c>
      <c r="AK246" s="211">
        <v>201000</v>
      </c>
      <c r="AL246" s="212" t="s">
        <v>741</v>
      </c>
    </row>
    <row r="247" spans="1:38" s="1" customFormat="1" ht="39">
      <c r="A247" s="215" t="s">
        <v>839</v>
      </c>
      <c r="N247" s="11"/>
      <c r="O247" s="11"/>
      <c r="AC247" s="213">
        <v>34</v>
      </c>
      <c r="AD247" s="214">
        <v>46.596400000000003</v>
      </c>
      <c r="AE247" s="215" t="s">
        <v>839</v>
      </c>
      <c r="AF247" s="271" t="s">
        <v>218</v>
      </c>
      <c r="AG247" s="216" t="s">
        <v>840</v>
      </c>
      <c r="AH247" s="217">
        <v>1097287</v>
      </c>
      <c r="AI247" s="215" t="s">
        <v>841</v>
      </c>
      <c r="AJ247" s="216" t="s">
        <v>173</v>
      </c>
      <c r="AK247" s="218">
        <v>201000</v>
      </c>
      <c r="AL247" s="212" t="s">
        <v>741</v>
      </c>
    </row>
    <row r="248" spans="1:38" s="1" customFormat="1" ht="39">
      <c r="A248" s="207" t="s">
        <v>842</v>
      </c>
      <c r="N248" s="11"/>
      <c r="O248" s="11"/>
      <c r="AC248" s="205">
        <v>35</v>
      </c>
      <c r="AD248" s="206">
        <v>46.575200000000002</v>
      </c>
      <c r="AE248" s="207" t="s">
        <v>842</v>
      </c>
      <c r="AF248" s="208" t="s">
        <v>218</v>
      </c>
      <c r="AG248" s="209" t="s">
        <v>843</v>
      </c>
      <c r="AH248" s="210">
        <v>1097710</v>
      </c>
      <c r="AI248" s="207" t="s">
        <v>844</v>
      </c>
      <c r="AJ248" s="209" t="s">
        <v>173</v>
      </c>
      <c r="AK248" s="211">
        <v>201000</v>
      </c>
      <c r="AL248" s="212" t="s">
        <v>741</v>
      </c>
    </row>
    <row r="249" spans="1:38" s="1" customFormat="1" ht="39">
      <c r="A249" s="215" t="s">
        <v>845</v>
      </c>
      <c r="N249" s="11"/>
      <c r="O249" s="11"/>
      <c r="AC249" s="213">
        <v>36</v>
      </c>
      <c r="AD249" s="214">
        <v>46.471400000000003</v>
      </c>
      <c r="AE249" s="215" t="s">
        <v>845</v>
      </c>
      <c r="AF249" s="271" t="s">
        <v>218</v>
      </c>
      <c r="AG249" s="216" t="s">
        <v>846</v>
      </c>
      <c r="AH249" s="217">
        <v>1097369</v>
      </c>
      <c r="AI249" s="215" t="s">
        <v>847</v>
      </c>
      <c r="AJ249" s="216" t="s">
        <v>173</v>
      </c>
      <c r="AK249" s="218">
        <v>201000</v>
      </c>
      <c r="AL249" s="212" t="s">
        <v>741</v>
      </c>
    </row>
    <row r="250" spans="1:38" s="1" customFormat="1" ht="48.75">
      <c r="A250" s="207" t="s">
        <v>848</v>
      </c>
      <c r="N250" s="11"/>
      <c r="O250" s="11"/>
      <c r="AC250" s="205">
        <v>37</v>
      </c>
      <c r="AD250" s="206">
        <v>46.201500000000003</v>
      </c>
      <c r="AE250" s="207" t="s">
        <v>848</v>
      </c>
      <c r="AF250" s="208" t="s">
        <v>440</v>
      </c>
      <c r="AG250" s="209" t="s">
        <v>849</v>
      </c>
      <c r="AH250" s="210">
        <v>1097604</v>
      </c>
      <c r="AI250" s="207" t="s">
        <v>850</v>
      </c>
      <c r="AJ250" s="209" t="s">
        <v>173</v>
      </c>
      <c r="AK250" s="211">
        <v>201000</v>
      </c>
      <c r="AL250" s="212" t="s">
        <v>741</v>
      </c>
    </row>
    <row r="251" spans="1:38" s="1" customFormat="1" ht="48.75">
      <c r="A251" s="215" t="s">
        <v>851</v>
      </c>
      <c r="N251" s="11"/>
      <c r="O251" s="11"/>
      <c r="AC251" s="213">
        <v>38</v>
      </c>
      <c r="AD251" s="214">
        <v>46.033200000000001</v>
      </c>
      <c r="AE251" s="215" t="s">
        <v>851</v>
      </c>
      <c r="AF251" s="271" t="s">
        <v>218</v>
      </c>
      <c r="AG251" s="271" t="s">
        <v>852</v>
      </c>
      <c r="AH251" s="217">
        <v>1097621</v>
      </c>
      <c r="AI251" s="215" t="s">
        <v>853</v>
      </c>
      <c r="AJ251" s="216" t="s">
        <v>173</v>
      </c>
      <c r="AK251" s="218">
        <v>201000</v>
      </c>
      <c r="AL251" s="212" t="s">
        <v>741</v>
      </c>
    </row>
    <row r="252" spans="1:38" s="1" customFormat="1" ht="58.5">
      <c r="A252" s="207" t="s">
        <v>854</v>
      </c>
      <c r="N252" s="11"/>
      <c r="O252" s="11"/>
      <c r="AC252" s="205">
        <v>39</v>
      </c>
      <c r="AD252" s="206">
        <v>45.981900000000003</v>
      </c>
      <c r="AE252" s="207" t="s">
        <v>854</v>
      </c>
      <c r="AF252" s="208" t="s">
        <v>855</v>
      </c>
      <c r="AG252" s="209" t="s">
        <v>856</v>
      </c>
      <c r="AH252" s="210">
        <v>1096894</v>
      </c>
      <c r="AI252" s="207" t="s">
        <v>857</v>
      </c>
      <c r="AJ252" s="209" t="s">
        <v>173</v>
      </c>
      <c r="AK252" s="211">
        <v>201000</v>
      </c>
      <c r="AL252" s="212" t="s">
        <v>741</v>
      </c>
    </row>
    <row r="253" spans="1:38" s="1" customFormat="1" ht="39">
      <c r="A253" s="215" t="s">
        <v>858</v>
      </c>
      <c r="N253" s="11"/>
      <c r="O253" s="11"/>
      <c r="AC253" s="213">
        <v>40</v>
      </c>
      <c r="AD253" s="214">
        <v>45.919499999999999</v>
      </c>
      <c r="AE253" s="215" t="s">
        <v>858</v>
      </c>
      <c r="AF253" s="271" t="s">
        <v>218</v>
      </c>
      <c r="AG253" s="216" t="s">
        <v>859</v>
      </c>
      <c r="AH253" s="217">
        <v>1097347</v>
      </c>
      <c r="AI253" s="215" t="s">
        <v>860</v>
      </c>
      <c r="AJ253" s="216" t="s">
        <v>173</v>
      </c>
      <c r="AK253" s="218">
        <v>201000</v>
      </c>
      <c r="AL253" s="212" t="s">
        <v>741</v>
      </c>
    </row>
    <row r="254" spans="1:38" s="1" customFormat="1" ht="48.75">
      <c r="A254" s="207" t="s">
        <v>861</v>
      </c>
      <c r="N254" s="11"/>
      <c r="O254" s="11"/>
      <c r="AC254" s="205">
        <v>41</v>
      </c>
      <c r="AD254" s="206">
        <v>45.893500000000003</v>
      </c>
      <c r="AE254" s="207" t="s">
        <v>861</v>
      </c>
      <c r="AF254" s="208" t="s">
        <v>218</v>
      </c>
      <c r="AG254" s="209" t="s">
        <v>862</v>
      </c>
      <c r="AH254" s="210">
        <v>1096896</v>
      </c>
      <c r="AI254" s="207" t="s">
        <v>863</v>
      </c>
      <c r="AJ254" s="209" t="s">
        <v>173</v>
      </c>
      <c r="AK254" s="211">
        <v>201000</v>
      </c>
      <c r="AL254" s="212" t="s">
        <v>741</v>
      </c>
    </row>
    <row r="255" spans="1:38" s="1" customFormat="1" ht="39">
      <c r="A255" s="215" t="s">
        <v>864</v>
      </c>
      <c r="N255" s="11"/>
      <c r="O255" s="11"/>
      <c r="AC255" s="213">
        <v>42</v>
      </c>
      <c r="AD255" s="214">
        <v>45.805799999999998</v>
      </c>
      <c r="AE255" s="215" t="s">
        <v>864</v>
      </c>
      <c r="AF255" s="271" t="s">
        <v>218</v>
      </c>
      <c r="AG255" s="216" t="s">
        <v>865</v>
      </c>
      <c r="AH255" s="217">
        <v>1097783</v>
      </c>
      <c r="AI255" s="215" t="s">
        <v>866</v>
      </c>
      <c r="AJ255" s="216" t="s">
        <v>173</v>
      </c>
      <c r="AK255" s="218">
        <v>201000</v>
      </c>
      <c r="AL255" s="212" t="s">
        <v>741</v>
      </c>
    </row>
    <row r="256" spans="1:38" s="1" customFormat="1" ht="39">
      <c r="A256" s="207" t="s">
        <v>867</v>
      </c>
      <c r="N256" s="11"/>
      <c r="O256" s="11"/>
      <c r="AC256" s="205">
        <v>43</v>
      </c>
      <c r="AD256" s="206">
        <v>45.758099999999999</v>
      </c>
      <c r="AE256" s="207" t="s">
        <v>867</v>
      </c>
      <c r="AF256" s="208" t="s">
        <v>218</v>
      </c>
      <c r="AG256" s="209" t="s">
        <v>868</v>
      </c>
      <c r="AH256" s="210">
        <v>1097457</v>
      </c>
      <c r="AI256" s="207" t="s">
        <v>869</v>
      </c>
      <c r="AJ256" s="209" t="s">
        <v>173</v>
      </c>
      <c r="AK256" s="211">
        <v>201000</v>
      </c>
      <c r="AL256" s="212" t="s">
        <v>741</v>
      </c>
    </row>
    <row r="257" spans="1:38" s="1" customFormat="1" ht="58.5">
      <c r="A257" s="215" t="s">
        <v>870</v>
      </c>
      <c r="N257" s="11"/>
      <c r="O257" s="11"/>
      <c r="AC257" s="213">
        <v>44</v>
      </c>
      <c r="AD257" s="214">
        <v>45.744300000000003</v>
      </c>
      <c r="AE257" s="215" t="s">
        <v>870</v>
      </c>
      <c r="AF257" s="271" t="s">
        <v>544</v>
      </c>
      <c r="AG257" s="216" t="s">
        <v>871</v>
      </c>
      <c r="AH257" s="217">
        <v>1097203</v>
      </c>
      <c r="AI257" s="215" t="s">
        <v>872</v>
      </c>
      <c r="AJ257" s="216" t="s">
        <v>173</v>
      </c>
      <c r="AK257" s="218">
        <v>201000</v>
      </c>
      <c r="AL257" s="212" t="s">
        <v>741</v>
      </c>
    </row>
    <row r="258" spans="1:38" s="1" customFormat="1" ht="39">
      <c r="A258" s="207" t="s">
        <v>873</v>
      </c>
      <c r="N258" s="11"/>
      <c r="O258" s="11"/>
      <c r="AC258" s="205">
        <v>45</v>
      </c>
      <c r="AD258" s="206">
        <v>45.736800000000002</v>
      </c>
      <c r="AE258" s="207" t="s">
        <v>873</v>
      </c>
      <c r="AF258" s="208" t="s">
        <v>218</v>
      </c>
      <c r="AG258" s="208" t="s">
        <v>874</v>
      </c>
      <c r="AH258" s="210">
        <v>1097443</v>
      </c>
      <c r="AI258" s="207" t="s">
        <v>875</v>
      </c>
      <c r="AJ258" s="209" t="s">
        <v>173</v>
      </c>
      <c r="AK258" s="211">
        <v>201000</v>
      </c>
      <c r="AL258" s="212" t="s">
        <v>741</v>
      </c>
    </row>
    <row r="259" spans="1:38" s="1" customFormat="1" ht="39">
      <c r="A259" s="215" t="s">
        <v>876</v>
      </c>
      <c r="N259" s="11"/>
      <c r="O259" s="11"/>
      <c r="AC259" s="213">
        <v>46</v>
      </c>
      <c r="AD259" s="214">
        <v>45.723199999999999</v>
      </c>
      <c r="AE259" s="215" t="s">
        <v>876</v>
      </c>
      <c r="AF259" s="271" t="s">
        <v>218</v>
      </c>
      <c r="AG259" s="216" t="s">
        <v>877</v>
      </c>
      <c r="AH259" s="217">
        <v>1097389</v>
      </c>
      <c r="AI259" s="215" t="s">
        <v>878</v>
      </c>
      <c r="AJ259" s="216" t="s">
        <v>173</v>
      </c>
      <c r="AK259" s="218">
        <v>201000</v>
      </c>
      <c r="AL259" s="212" t="s">
        <v>741</v>
      </c>
    </row>
    <row r="260" spans="1:38" s="1" customFormat="1" ht="39">
      <c r="A260" s="207" t="s">
        <v>879</v>
      </c>
      <c r="N260" s="11"/>
      <c r="O260" s="11"/>
      <c r="AC260" s="205">
        <v>47</v>
      </c>
      <c r="AD260" s="206">
        <v>45.640500000000003</v>
      </c>
      <c r="AE260" s="207" t="s">
        <v>879</v>
      </c>
      <c r="AF260" s="208" t="s">
        <v>218</v>
      </c>
      <c r="AG260" s="209" t="s">
        <v>880</v>
      </c>
      <c r="AH260" s="210">
        <v>1097379</v>
      </c>
      <c r="AI260" s="207" t="s">
        <v>881</v>
      </c>
      <c r="AJ260" s="209" t="s">
        <v>173</v>
      </c>
      <c r="AK260" s="211">
        <v>201000</v>
      </c>
      <c r="AL260" s="212" t="s">
        <v>741</v>
      </c>
    </row>
    <row r="261" spans="1:38" s="1" customFormat="1" ht="39">
      <c r="A261" s="254" t="s">
        <v>882</v>
      </c>
      <c r="N261" s="11"/>
      <c r="O261" s="11"/>
      <c r="AC261" s="282">
        <v>48</v>
      </c>
      <c r="AD261" s="253">
        <v>45.636200000000002</v>
      </c>
      <c r="AE261" s="254" t="s">
        <v>882</v>
      </c>
      <c r="AF261" s="286" t="s">
        <v>218</v>
      </c>
      <c r="AG261" s="255" t="s">
        <v>883</v>
      </c>
      <c r="AH261" s="257">
        <v>1097408</v>
      </c>
      <c r="AI261" s="254" t="s">
        <v>884</v>
      </c>
      <c r="AJ261" s="255" t="s">
        <v>173</v>
      </c>
      <c r="AK261" s="218">
        <v>201000</v>
      </c>
      <c r="AL261" s="212" t="s">
        <v>741</v>
      </c>
    </row>
    <row r="262" spans="1:38" s="1" customFormat="1" ht="58.5">
      <c r="A262" s="261" t="s">
        <v>885</v>
      </c>
      <c r="N262" s="11"/>
      <c r="O262" s="11"/>
      <c r="AC262" s="284">
        <v>49</v>
      </c>
      <c r="AD262" s="260">
        <v>45.5715</v>
      </c>
      <c r="AE262" s="261" t="s">
        <v>885</v>
      </c>
      <c r="AF262" s="262" t="s">
        <v>544</v>
      </c>
      <c r="AG262" s="262" t="s">
        <v>886</v>
      </c>
      <c r="AH262" s="264">
        <v>1097721</v>
      </c>
      <c r="AI262" s="261" t="s">
        <v>887</v>
      </c>
      <c r="AJ262" s="265"/>
      <c r="AK262" s="211">
        <v>200999.92</v>
      </c>
      <c r="AL262" s="212" t="s">
        <v>741</v>
      </c>
    </row>
    <row r="263" spans="1:38" s="1" customFormat="1" ht="48.75">
      <c r="A263" s="215" t="s">
        <v>888</v>
      </c>
      <c r="N263" s="11"/>
      <c r="O263" s="11"/>
      <c r="AC263" s="213">
        <v>50</v>
      </c>
      <c r="AD263" s="214">
        <v>45.560600000000001</v>
      </c>
      <c r="AE263" s="215" t="s">
        <v>888</v>
      </c>
      <c r="AF263" s="271" t="s">
        <v>518</v>
      </c>
      <c r="AG263" s="271" t="s">
        <v>889</v>
      </c>
      <c r="AH263" s="217">
        <v>1097250</v>
      </c>
      <c r="AI263" s="215" t="s">
        <v>890</v>
      </c>
      <c r="AJ263" s="233"/>
      <c r="AK263" s="218">
        <v>201000</v>
      </c>
      <c r="AL263" s="212" t="s">
        <v>741</v>
      </c>
    </row>
    <row r="264" spans="1:38" s="1" customFormat="1" ht="48.75">
      <c r="A264" s="207" t="s">
        <v>891</v>
      </c>
      <c r="N264" s="11"/>
      <c r="O264" s="11"/>
      <c r="AC264" s="205">
        <v>51</v>
      </c>
      <c r="AD264" s="206">
        <v>45.486199999999997</v>
      </c>
      <c r="AE264" s="207" t="s">
        <v>891</v>
      </c>
      <c r="AF264" s="208" t="s">
        <v>440</v>
      </c>
      <c r="AG264" s="209" t="s">
        <v>892</v>
      </c>
      <c r="AH264" s="210">
        <v>1097595</v>
      </c>
      <c r="AI264" s="207" t="s">
        <v>893</v>
      </c>
      <c r="AJ264" s="232"/>
      <c r="AK264" s="211">
        <v>201000</v>
      </c>
      <c r="AL264" s="212" t="s">
        <v>741</v>
      </c>
    </row>
    <row r="265" spans="1:38" s="1" customFormat="1" ht="58.5">
      <c r="A265" s="215" t="s">
        <v>894</v>
      </c>
      <c r="N265" s="11"/>
      <c r="O265" s="11"/>
      <c r="AC265" s="213">
        <v>52</v>
      </c>
      <c r="AD265" s="214">
        <v>45.442700000000002</v>
      </c>
      <c r="AE265" s="215" t="s">
        <v>894</v>
      </c>
      <c r="AF265" s="271" t="s">
        <v>466</v>
      </c>
      <c r="AG265" s="216" t="s">
        <v>895</v>
      </c>
      <c r="AH265" s="217">
        <v>1096950</v>
      </c>
      <c r="AI265" s="215" t="s">
        <v>896</v>
      </c>
      <c r="AJ265" s="233"/>
      <c r="AK265" s="218">
        <v>201000</v>
      </c>
      <c r="AL265" s="212" t="s">
        <v>741</v>
      </c>
    </row>
    <row r="266" spans="1:38" s="1" customFormat="1" ht="39">
      <c r="A266" s="207" t="s">
        <v>897</v>
      </c>
      <c r="N266" s="11"/>
      <c r="O266" s="11"/>
      <c r="AC266" s="205">
        <v>53</v>
      </c>
      <c r="AD266" s="206">
        <v>45.438600000000001</v>
      </c>
      <c r="AE266" s="207" t="s">
        <v>897</v>
      </c>
      <c r="AF266" s="208" t="s">
        <v>218</v>
      </c>
      <c r="AG266" s="209" t="s">
        <v>898</v>
      </c>
      <c r="AH266" s="210">
        <v>1097401</v>
      </c>
      <c r="AI266" s="207" t="s">
        <v>899</v>
      </c>
      <c r="AJ266" s="232"/>
      <c r="AK266" s="211">
        <v>201000</v>
      </c>
      <c r="AL266" s="212" t="s">
        <v>741</v>
      </c>
    </row>
    <row r="267" spans="1:38" s="1" customFormat="1" ht="48.75">
      <c r="A267" s="215" t="s">
        <v>900</v>
      </c>
      <c r="N267" s="11"/>
      <c r="O267" s="11"/>
      <c r="AC267" s="213">
        <v>54</v>
      </c>
      <c r="AD267" s="214">
        <v>45.253700000000002</v>
      </c>
      <c r="AE267" s="215" t="s">
        <v>900</v>
      </c>
      <c r="AF267" s="271" t="s">
        <v>218</v>
      </c>
      <c r="AG267" s="271" t="s">
        <v>901</v>
      </c>
      <c r="AH267" s="217">
        <v>1097695</v>
      </c>
      <c r="AI267" s="215" t="s">
        <v>902</v>
      </c>
      <c r="AJ267" s="233"/>
      <c r="AK267" s="218">
        <v>201000</v>
      </c>
      <c r="AL267" s="212" t="s">
        <v>741</v>
      </c>
    </row>
    <row r="268" spans="1:38" s="1" customFormat="1" ht="58.5">
      <c r="A268" s="207" t="s">
        <v>903</v>
      </c>
      <c r="N268" s="11"/>
      <c r="O268" s="11"/>
      <c r="AC268" s="205">
        <v>55</v>
      </c>
      <c r="AD268" s="206">
        <v>45.245100000000001</v>
      </c>
      <c r="AE268" s="207" t="s">
        <v>903</v>
      </c>
      <c r="AF268" s="208" t="s">
        <v>544</v>
      </c>
      <c r="AG268" s="209" t="s">
        <v>904</v>
      </c>
      <c r="AH268" s="210">
        <v>1097081</v>
      </c>
      <c r="AI268" s="207" t="s">
        <v>905</v>
      </c>
      <c r="AJ268" s="232"/>
      <c r="AK268" s="211">
        <v>201000</v>
      </c>
      <c r="AL268" s="212" t="s">
        <v>741</v>
      </c>
    </row>
    <row r="269" spans="1:38" s="1" customFormat="1" ht="48.75">
      <c r="A269" s="215" t="s">
        <v>906</v>
      </c>
      <c r="N269" s="11"/>
      <c r="O269" s="11"/>
      <c r="AC269" s="213">
        <v>56</v>
      </c>
      <c r="AD269" s="214">
        <v>45.1569</v>
      </c>
      <c r="AE269" s="215" t="s">
        <v>906</v>
      </c>
      <c r="AF269" s="271" t="s">
        <v>518</v>
      </c>
      <c r="AG269" s="216" t="s">
        <v>907</v>
      </c>
      <c r="AH269" s="217">
        <v>1097235</v>
      </c>
      <c r="AI269" s="215" t="s">
        <v>908</v>
      </c>
      <c r="AJ269" s="233"/>
      <c r="AK269" s="218">
        <v>201000</v>
      </c>
      <c r="AL269" s="212" t="s">
        <v>741</v>
      </c>
    </row>
    <row r="270" spans="1:38" s="1" customFormat="1" ht="39">
      <c r="A270" s="207" t="s">
        <v>909</v>
      </c>
      <c r="N270" s="11"/>
      <c r="O270" s="11"/>
      <c r="AC270" s="205">
        <v>57</v>
      </c>
      <c r="AD270" s="206">
        <v>45.143300000000004</v>
      </c>
      <c r="AE270" s="207" t="s">
        <v>909</v>
      </c>
      <c r="AF270" s="208" t="s">
        <v>218</v>
      </c>
      <c r="AG270" s="209" t="s">
        <v>910</v>
      </c>
      <c r="AH270" s="210">
        <v>1097493</v>
      </c>
      <c r="AI270" s="207" t="s">
        <v>911</v>
      </c>
      <c r="AJ270" s="232"/>
      <c r="AK270" s="211">
        <v>201000</v>
      </c>
      <c r="AL270" s="212" t="s">
        <v>741</v>
      </c>
    </row>
    <row r="271" spans="1:38" s="1" customFormat="1" ht="39">
      <c r="A271" s="215" t="s">
        <v>912</v>
      </c>
      <c r="N271" s="11"/>
      <c r="O271" s="11"/>
      <c r="AC271" s="213">
        <v>58</v>
      </c>
      <c r="AD271" s="214">
        <v>45.097200000000001</v>
      </c>
      <c r="AE271" s="215" t="s">
        <v>912</v>
      </c>
      <c r="AF271" s="271" t="s">
        <v>218</v>
      </c>
      <c r="AG271" s="216" t="s">
        <v>913</v>
      </c>
      <c r="AH271" s="217">
        <v>1097688</v>
      </c>
      <c r="AI271" s="215" t="s">
        <v>914</v>
      </c>
      <c r="AJ271" s="233"/>
      <c r="AK271" s="218">
        <v>201000</v>
      </c>
      <c r="AL271" s="212" t="s">
        <v>741</v>
      </c>
    </row>
    <row r="272" spans="1:38" s="1" customFormat="1" ht="39">
      <c r="A272" s="207" t="s">
        <v>915</v>
      </c>
      <c r="N272" s="11"/>
      <c r="O272" s="11"/>
      <c r="AC272" s="205">
        <v>59</v>
      </c>
      <c r="AD272" s="206">
        <v>45.0931</v>
      </c>
      <c r="AE272" s="207" t="s">
        <v>915</v>
      </c>
      <c r="AF272" s="208" t="s">
        <v>218</v>
      </c>
      <c r="AG272" s="209" t="s">
        <v>916</v>
      </c>
      <c r="AH272" s="210">
        <v>1097419</v>
      </c>
      <c r="AI272" s="207" t="s">
        <v>917</v>
      </c>
      <c r="AJ272" s="232"/>
      <c r="AK272" s="211">
        <v>201000</v>
      </c>
      <c r="AL272" s="212" t="s">
        <v>741</v>
      </c>
    </row>
    <row r="273" spans="1:38" s="1" customFormat="1" ht="39">
      <c r="A273" s="215" t="s">
        <v>918</v>
      </c>
      <c r="N273" s="11"/>
      <c r="O273" s="11"/>
      <c r="AC273" s="213">
        <v>60</v>
      </c>
      <c r="AD273" s="214">
        <v>44.999299999999998</v>
      </c>
      <c r="AE273" s="215" t="s">
        <v>918</v>
      </c>
      <c r="AF273" s="271" t="s">
        <v>218</v>
      </c>
      <c r="AG273" s="216" t="s">
        <v>919</v>
      </c>
      <c r="AH273" s="217">
        <v>1097512</v>
      </c>
      <c r="AI273" s="215" t="s">
        <v>920</v>
      </c>
      <c r="AJ273" s="233"/>
      <c r="AK273" s="218">
        <v>201000</v>
      </c>
      <c r="AL273" s="212" t="s">
        <v>741</v>
      </c>
    </row>
    <row r="274" spans="1:38" s="1" customFormat="1" ht="48.75">
      <c r="A274" s="207" t="s">
        <v>921</v>
      </c>
      <c r="N274" s="11"/>
      <c r="O274" s="11"/>
      <c r="AC274" s="205">
        <v>61</v>
      </c>
      <c r="AD274" s="206">
        <v>44.981299999999997</v>
      </c>
      <c r="AE274" s="207" t="s">
        <v>921</v>
      </c>
      <c r="AF274" s="208" t="s">
        <v>218</v>
      </c>
      <c r="AG274" s="208" t="s">
        <v>922</v>
      </c>
      <c r="AH274" s="210">
        <v>1097475</v>
      </c>
      <c r="AI274" s="207" t="s">
        <v>923</v>
      </c>
      <c r="AJ274" s="232"/>
      <c r="AK274" s="211">
        <v>201000</v>
      </c>
      <c r="AL274" s="212" t="s">
        <v>741</v>
      </c>
    </row>
    <row r="275" spans="1:38" s="1" customFormat="1" ht="58.5">
      <c r="A275" s="215" t="s">
        <v>924</v>
      </c>
      <c r="N275" s="11"/>
      <c r="O275" s="11"/>
      <c r="AC275" s="213">
        <v>62</v>
      </c>
      <c r="AD275" s="214">
        <v>44.957700000000003</v>
      </c>
      <c r="AE275" s="215" t="s">
        <v>924</v>
      </c>
      <c r="AF275" s="271" t="s">
        <v>544</v>
      </c>
      <c r="AG275" s="216" t="s">
        <v>925</v>
      </c>
      <c r="AH275" s="217">
        <v>1096865</v>
      </c>
      <c r="AI275" s="215" t="s">
        <v>926</v>
      </c>
      <c r="AJ275" s="233"/>
      <c r="AK275" s="218">
        <v>201000</v>
      </c>
      <c r="AL275" s="212" t="s">
        <v>741</v>
      </c>
    </row>
    <row r="276" spans="1:38" s="1" customFormat="1" ht="39">
      <c r="A276" s="207" t="s">
        <v>927</v>
      </c>
      <c r="N276" s="11"/>
      <c r="O276" s="11"/>
      <c r="AC276" s="205">
        <v>63</v>
      </c>
      <c r="AD276" s="206">
        <v>44.9253</v>
      </c>
      <c r="AE276" s="207" t="s">
        <v>927</v>
      </c>
      <c r="AF276" s="208" t="s">
        <v>218</v>
      </c>
      <c r="AG276" s="209" t="s">
        <v>928</v>
      </c>
      <c r="AH276" s="210">
        <v>1097306</v>
      </c>
      <c r="AI276" s="207" t="s">
        <v>929</v>
      </c>
      <c r="AJ276" s="232"/>
      <c r="AK276" s="211">
        <v>201000</v>
      </c>
      <c r="AL276" s="212" t="s">
        <v>741</v>
      </c>
    </row>
    <row r="277" spans="1:38" s="1" customFormat="1" ht="58.5">
      <c r="A277" s="215" t="s">
        <v>930</v>
      </c>
      <c r="N277" s="11"/>
      <c r="O277" s="11"/>
      <c r="AC277" s="213">
        <v>64</v>
      </c>
      <c r="AD277" s="214">
        <v>44.920900000000003</v>
      </c>
      <c r="AE277" s="215" t="s">
        <v>930</v>
      </c>
      <c r="AF277" s="271" t="s">
        <v>544</v>
      </c>
      <c r="AG277" s="271" t="s">
        <v>931</v>
      </c>
      <c r="AH277" s="217">
        <v>1096963</v>
      </c>
      <c r="AI277" s="215" t="s">
        <v>932</v>
      </c>
      <c r="AJ277" s="233"/>
      <c r="AK277" s="218">
        <v>201000</v>
      </c>
      <c r="AL277" s="212" t="s">
        <v>741</v>
      </c>
    </row>
    <row r="278" spans="1:38" s="1" customFormat="1" ht="39">
      <c r="A278" s="207" t="s">
        <v>933</v>
      </c>
      <c r="N278" s="11"/>
      <c r="O278" s="11"/>
      <c r="AC278" s="205">
        <v>65</v>
      </c>
      <c r="AD278" s="206">
        <v>44.910600000000002</v>
      </c>
      <c r="AE278" s="207" t="s">
        <v>933</v>
      </c>
      <c r="AF278" s="208" t="s">
        <v>218</v>
      </c>
      <c r="AG278" s="209" t="s">
        <v>934</v>
      </c>
      <c r="AH278" s="210">
        <v>1097176</v>
      </c>
      <c r="AI278" s="207" t="s">
        <v>935</v>
      </c>
      <c r="AJ278" s="232"/>
      <c r="AK278" s="211">
        <v>201000</v>
      </c>
      <c r="AL278" s="212" t="s">
        <v>741</v>
      </c>
    </row>
    <row r="279" spans="1:38" s="1" customFormat="1" ht="39">
      <c r="A279" s="215" t="s">
        <v>936</v>
      </c>
      <c r="N279" s="11"/>
      <c r="O279" s="11"/>
      <c r="AC279" s="213">
        <v>66</v>
      </c>
      <c r="AD279" s="214">
        <v>44.863799999999998</v>
      </c>
      <c r="AE279" s="215" t="s">
        <v>936</v>
      </c>
      <c r="AF279" s="271" t="s">
        <v>218</v>
      </c>
      <c r="AG279" s="216" t="s">
        <v>937</v>
      </c>
      <c r="AH279" s="217">
        <v>1097687</v>
      </c>
      <c r="AI279" s="215" t="s">
        <v>938</v>
      </c>
      <c r="AJ279" s="233"/>
      <c r="AK279" s="218">
        <v>201000</v>
      </c>
      <c r="AL279" s="212" t="s">
        <v>741</v>
      </c>
    </row>
    <row r="280" spans="1:38" s="1" customFormat="1" ht="58.5">
      <c r="A280" s="207" t="s">
        <v>939</v>
      </c>
      <c r="N280" s="11"/>
      <c r="O280" s="11"/>
      <c r="AC280" s="205">
        <v>67</v>
      </c>
      <c r="AD280" s="206">
        <v>44.735300000000002</v>
      </c>
      <c r="AE280" s="207" t="s">
        <v>939</v>
      </c>
      <c r="AF280" s="208" t="s">
        <v>466</v>
      </c>
      <c r="AG280" s="209" t="s">
        <v>940</v>
      </c>
      <c r="AH280" s="210">
        <v>1097006</v>
      </c>
      <c r="AI280" s="207" t="s">
        <v>941</v>
      </c>
      <c r="AJ280" s="232"/>
      <c r="AK280" s="211">
        <v>201000</v>
      </c>
      <c r="AL280" s="212" t="s">
        <v>741</v>
      </c>
    </row>
    <row r="281" spans="1:38" s="1" customFormat="1" ht="48.75">
      <c r="A281" s="215" t="s">
        <v>942</v>
      </c>
      <c r="N281" s="11"/>
      <c r="O281" s="11"/>
      <c r="AC281" s="213">
        <v>68</v>
      </c>
      <c r="AD281" s="214">
        <v>44.7</v>
      </c>
      <c r="AE281" s="215" t="s">
        <v>942</v>
      </c>
      <c r="AF281" s="271" t="s">
        <v>440</v>
      </c>
      <c r="AG281" s="216" t="s">
        <v>943</v>
      </c>
      <c r="AH281" s="217">
        <v>1097719</v>
      </c>
      <c r="AI281" s="215" t="s">
        <v>944</v>
      </c>
      <c r="AJ281" s="233"/>
      <c r="AK281" s="218">
        <v>201000</v>
      </c>
      <c r="AL281" s="212" t="s">
        <v>741</v>
      </c>
    </row>
    <row r="282" spans="1:38" s="1" customFormat="1" ht="39">
      <c r="A282" s="207" t="s">
        <v>945</v>
      </c>
      <c r="N282" s="11"/>
      <c r="O282" s="11"/>
      <c r="AC282" s="205">
        <v>69</v>
      </c>
      <c r="AD282" s="206">
        <v>44.6708</v>
      </c>
      <c r="AE282" s="207" t="s">
        <v>945</v>
      </c>
      <c r="AF282" s="208" t="s">
        <v>218</v>
      </c>
      <c r="AG282" s="209" t="s">
        <v>946</v>
      </c>
      <c r="AH282" s="210">
        <v>1097638</v>
      </c>
      <c r="AI282" s="207" t="s">
        <v>947</v>
      </c>
      <c r="AJ282" s="232"/>
      <c r="AK282" s="211">
        <v>201000</v>
      </c>
      <c r="AL282" s="212" t="s">
        <v>741</v>
      </c>
    </row>
    <row r="283" spans="1:38" s="1" customFormat="1" ht="48.75">
      <c r="A283" s="215" t="s">
        <v>948</v>
      </c>
      <c r="N283" s="11"/>
      <c r="O283" s="11"/>
      <c r="AC283" s="213">
        <v>70</v>
      </c>
      <c r="AD283" s="214">
        <v>44.601300000000002</v>
      </c>
      <c r="AE283" s="215" t="s">
        <v>948</v>
      </c>
      <c r="AF283" s="271" t="s">
        <v>218</v>
      </c>
      <c r="AG283" s="271" t="s">
        <v>949</v>
      </c>
      <c r="AH283" s="217">
        <v>1097648</v>
      </c>
      <c r="AI283" s="215" t="s">
        <v>950</v>
      </c>
      <c r="AJ283" s="233"/>
      <c r="AK283" s="218">
        <v>201000</v>
      </c>
      <c r="AL283" s="212" t="s">
        <v>741</v>
      </c>
    </row>
    <row r="284" spans="1:38" s="1" customFormat="1" ht="39">
      <c r="A284" s="207" t="s">
        <v>951</v>
      </c>
      <c r="N284" s="11"/>
      <c r="O284" s="11"/>
      <c r="AC284" s="205">
        <v>71</v>
      </c>
      <c r="AD284" s="206">
        <v>44.588700000000003</v>
      </c>
      <c r="AE284" s="207" t="s">
        <v>951</v>
      </c>
      <c r="AF284" s="208" t="s">
        <v>218</v>
      </c>
      <c r="AG284" s="209" t="s">
        <v>952</v>
      </c>
      <c r="AH284" s="210">
        <v>1097637</v>
      </c>
      <c r="AI284" s="207" t="s">
        <v>953</v>
      </c>
      <c r="AJ284" s="232"/>
      <c r="AK284" s="211">
        <v>201000</v>
      </c>
      <c r="AL284" s="212" t="s">
        <v>741</v>
      </c>
    </row>
    <row r="285" spans="1:38" s="1" customFormat="1" ht="39">
      <c r="A285" s="215" t="s">
        <v>954</v>
      </c>
      <c r="N285" s="11"/>
      <c r="O285" s="11"/>
      <c r="AC285" s="213">
        <v>72</v>
      </c>
      <c r="AD285" s="214">
        <v>44.496699999999997</v>
      </c>
      <c r="AE285" s="215" t="s">
        <v>954</v>
      </c>
      <c r="AF285" s="271" t="s">
        <v>218</v>
      </c>
      <c r="AG285" s="216" t="s">
        <v>955</v>
      </c>
      <c r="AH285" s="217">
        <v>1096845</v>
      </c>
      <c r="AI285" s="215" t="s">
        <v>956</v>
      </c>
      <c r="AJ285" s="233"/>
      <c r="AK285" s="218">
        <v>201000</v>
      </c>
      <c r="AL285" s="212" t="s">
        <v>741</v>
      </c>
    </row>
    <row r="286" spans="1:38" s="1" customFormat="1" ht="39">
      <c r="A286" s="207" t="s">
        <v>957</v>
      </c>
      <c r="N286" s="11"/>
      <c r="O286" s="11"/>
      <c r="AC286" s="205">
        <v>73</v>
      </c>
      <c r="AD286" s="206">
        <v>44.3658</v>
      </c>
      <c r="AE286" s="207" t="s">
        <v>957</v>
      </c>
      <c r="AF286" s="208" t="s">
        <v>218</v>
      </c>
      <c r="AG286" s="209" t="s">
        <v>958</v>
      </c>
      <c r="AH286" s="210">
        <v>1097332</v>
      </c>
      <c r="AI286" s="207" t="s">
        <v>959</v>
      </c>
      <c r="AJ286" s="232"/>
      <c r="AK286" s="211">
        <v>201000</v>
      </c>
      <c r="AL286" s="212" t="s">
        <v>741</v>
      </c>
    </row>
    <row r="287" spans="1:38" s="1" customFormat="1" ht="39">
      <c r="A287" s="215" t="s">
        <v>960</v>
      </c>
      <c r="N287" s="11"/>
      <c r="O287" s="11"/>
      <c r="AC287" s="213">
        <v>74</v>
      </c>
      <c r="AD287" s="214">
        <v>44.287300000000002</v>
      </c>
      <c r="AE287" s="215" t="s">
        <v>960</v>
      </c>
      <c r="AF287" s="271" t="s">
        <v>218</v>
      </c>
      <c r="AG287" s="271" t="s">
        <v>961</v>
      </c>
      <c r="AH287" s="217">
        <v>1096995</v>
      </c>
      <c r="AI287" s="215" t="s">
        <v>962</v>
      </c>
      <c r="AJ287" s="233"/>
      <c r="AK287" s="218">
        <v>201000</v>
      </c>
      <c r="AL287" s="212" t="s">
        <v>741</v>
      </c>
    </row>
    <row r="288" spans="1:38" s="1" customFormat="1" ht="48.75">
      <c r="A288" s="207" t="s">
        <v>963</v>
      </c>
      <c r="N288" s="11"/>
      <c r="O288" s="11"/>
      <c r="AC288" s="205">
        <v>75</v>
      </c>
      <c r="AD288" s="206">
        <v>44.255800000000001</v>
      </c>
      <c r="AE288" s="207" t="s">
        <v>963</v>
      </c>
      <c r="AF288" s="208" t="s">
        <v>218</v>
      </c>
      <c r="AG288" s="208" t="s">
        <v>964</v>
      </c>
      <c r="AH288" s="210">
        <v>1097713</v>
      </c>
      <c r="AI288" s="207" t="s">
        <v>965</v>
      </c>
      <c r="AJ288" s="232"/>
      <c r="AK288" s="211">
        <v>201000</v>
      </c>
      <c r="AL288" s="212" t="s">
        <v>741</v>
      </c>
    </row>
    <row r="289" spans="1:38" s="1" customFormat="1" ht="58.5">
      <c r="A289" s="215" t="s">
        <v>966</v>
      </c>
      <c r="N289" s="11"/>
      <c r="O289" s="11"/>
      <c r="AC289" s="213">
        <v>76</v>
      </c>
      <c r="AD289" s="214">
        <v>44.169600000000003</v>
      </c>
      <c r="AE289" s="215" t="s">
        <v>966</v>
      </c>
      <c r="AF289" s="271" t="s">
        <v>466</v>
      </c>
      <c r="AG289" s="216" t="s">
        <v>967</v>
      </c>
      <c r="AH289" s="217">
        <v>1097563</v>
      </c>
      <c r="AI289" s="215" t="s">
        <v>968</v>
      </c>
      <c r="AJ289" s="233"/>
      <c r="AK289" s="218">
        <v>201000</v>
      </c>
      <c r="AL289" s="212" t="s">
        <v>741</v>
      </c>
    </row>
    <row r="290" spans="1:38" s="1" customFormat="1" ht="39">
      <c r="A290" s="207" t="s">
        <v>969</v>
      </c>
      <c r="N290" s="11"/>
      <c r="O290" s="11"/>
      <c r="AC290" s="205">
        <v>77</v>
      </c>
      <c r="AD290" s="206">
        <v>43.9514</v>
      </c>
      <c r="AE290" s="207" t="s">
        <v>969</v>
      </c>
      <c r="AF290" s="208" t="s">
        <v>218</v>
      </c>
      <c r="AG290" s="209" t="s">
        <v>970</v>
      </c>
      <c r="AH290" s="210">
        <v>1097549</v>
      </c>
      <c r="AI290" s="207" t="s">
        <v>971</v>
      </c>
      <c r="AJ290" s="232"/>
      <c r="AK290" s="211">
        <v>201000</v>
      </c>
      <c r="AL290" s="212" t="s">
        <v>741</v>
      </c>
    </row>
    <row r="291" spans="1:38" s="1" customFormat="1" ht="39">
      <c r="A291" s="215" t="s">
        <v>972</v>
      </c>
      <c r="N291" s="11"/>
      <c r="O291" s="11"/>
      <c r="AC291" s="213">
        <v>78</v>
      </c>
      <c r="AD291" s="214">
        <v>43.9405</v>
      </c>
      <c r="AE291" s="215" t="s">
        <v>972</v>
      </c>
      <c r="AF291" s="271" t="s">
        <v>218</v>
      </c>
      <c r="AG291" s="216" t="s">
        <v>973</v>
      </c>
      <c r="AH291" s="217">
        <v>1097432</v>
      </c>
      <c r="AI291" s="215" t="s">
        <v>974</v>
      </c>
      <c r="AJ291" s="233"/>
      <c r="AK291" s="218">
        <v>201000</v>
      </c>
      <c r="AL291" s="212" t="s">
        <v>741</v>
      </c>
    </row>
    <row r="292" spans="1:38" s="1" customFormat="1" ht="58.5">
      <c r="A292" s="207" t="s">
        <v>975</v>
      </c>
      <c r="N292" s="11"/>
      <c r="O292" s="11"/>
      <c r="AC292" s="205">
        <v>79</v>
      </c>
      <c r="AD292" s="206">
        <v>43.924100000000003</v>
      </c>
      <c r="AE292" s="207" t="s">
        <v>975</v>
      </c>
      <c r="AF292" s="208" t="s">
        <v>466</v>
      </c>
      <c r="AG292" s="209" t="s">
        <v>976</v>
      </c>
      <c r="AH292" s="210">
        <v>1097500</v>
      </c>
      <c r="AI292" s="207" t="s">
        <v>977</v>
      </c>
      <c r="AJ292" s="232"/>
      <c r="AK292" s="211">
        <v>201000</v>
      </c>
      <c r="AL292" s="212" t="s">
        <v>741</v>
      </c>
    </row>
    <row r="293" spans="1:38" s="1" customFormat="1" ht="39">
      <c r="A293" s="215" t="s">
        <v>978</v>
      </c>
      <c r="N293" s="11"/>
      <c r="O293" s="11"/>
      <c r="AC293" s="213">
        <v>80</v>
      </c>
      <c r="AD293" s="214">
        <v>43.898699999999998</v>
      </c>
      <c r="AE293" s="215" t="s">
        <v>978</v>
      </c>
      <c r="AF293" s="271" t="s">
        <v>218</v>
      </c>
      <c r="AG293" s="216" t="s">
        <v>979</v>
      </c>
      <c r="AH293" s="217">
        <v>1096903</v>
      </c>
      <c r="AI293" s="215" t="s">
        <v>980</v>
      </c>
      <c r="AJ293" s="233"/>
      <c r="AK293" s="218">
        <v>201000</v>
      </c>
      <c r="AL293" s="212" t="s">
        <v>741</v>
      </c>
    </row>
    <row r="294" spans="1:38" s="1" customFormat="1" ht="39">
      <c r="A294" s="207" t="s">
        <v>981</v>
      </c>
      <c r="N294" s="11"/>
      <c r="O294" s="11"/>
      <c r="AC294" s="205">
        <v>81</v>
      </c>
      <c r="AD294" s="206">
        <v>43.880400000000002</v>
      </c>
      <c r="AE294" s="207" t="s">
        <v>981</v>
      </c>
      <c r="AF294" s="208" t="s">
        <v>218</v>
      </c>
      <c r="AG294" s="209" t="s">
        <v>982</v>
      </c>
      <c r="AH294" s="210">
        <v>1097447</v>
      </c>
      <c r="AI294" s="207" t="s">
        <v>983</v>
      </c>
      <c r="AJ294" s="232"/>
      <c r="AK294" s="211">
        <v>201000</v>
      </c>
      <c r="AL294" s="212" t="s">
        <v>741</v>
      </c>
    </row>
    <row r="295" spans="1:38" s="1" customFormat="1" ht="48.75">
      <c r="A295" s="215" t="s">
        <v>984</v>
      </c>
      <c r="N295" s="11"/>
      <c r="O295" s="11"/>
      <c r="AC295" s="213">
        <v>82</v>
      </c>
      <c r="AD295" s="214">
        <v>43.860199999999999</v>
      </c>
      <c r="AE295" s="215" t="s">
        <v>984</v>
      </c>
      <c r="AF295" s="271" t="s">
        <v>440</v>
      </c>
      <c r="AG295" s="216" t="s">
        <v>985</v>
      </c>
      <c r="AH295" s="217">
        <v>1097784</v>
      </c>
      <c r="AI295" s="215" t="s">
        <v>986</v>
      </c>
      <c r="AJ295" s="233"/>
      <c r="AK295" s="218">
        <v>201000</v>
      </c>
      <c r="AL295" s="212" t="s">
        <v>741</v>
      </c>
    </row>
    <row r="296" spans="1:38" s="1" customFormat="1" ht="58.5">
      <c r="A296" s="207" t="s">
        <v>987</v>
      </c>
      <c r="N296" s="11"/>
      <c r="O296" s="11"/>
      <c r="AC296" s="205">
        <v>83</v>
      </c>
      <c r="AD296" s="206">
        <v>43.834699999999998</v>
      </c>
      <c r="AE296" s="207" t="s">
        <v>987</v>
      </c>
      <c r="AF296" s="208" t="s">
        <v>544</v>
      </c>
      <c r="AG296" s="209" t="s">
        <v>967</v>
      </c>
      <c r="AH296" s="210">
        <v>1097546</v>
      </c>
      <c r="AI296" s="207" t="s">
        <v>988</v>
      </c>
      <c r="AJ296" s="232"/>
      <c r="AK296" s="211">
        <v>201000</v>
      </c>
      <c r="AL296" s="212" t="s">
        <v>741</v>
      </c>
    </row>
    <row r="297" spans="1:38" s="1" customFormat="1" ht="58.5">
      <c r="A297" s="215" t="s">
        <v>989</v>
      </c>
      <c r="N297" s="11"/>
      <c r="O297" s="11"/>
      <c r="AC297" s="213">
        <v>84</v>
      </c>
      <c r="AD297" s="214">
        <v>43.817100000000003</v>
      </c>
      <c r="AE297" s="215" t="s">
        <v>989</v>
      </c>
      <c r="AF297" s="271" t="s">
        <v>544</v>
      </c>
      <c r="AG297" s="271" t="s">
        <v>990</v>
      </c>
      <c r="AH297" s="217">
        <v>1097148</v>
      </c>
      <c r="AI297" s="215" t="s">
        <v>991</v>
      </c>
      <c r="AJ297" s="233"/>
      <c r="AK297" s="218">
        <v>201000</v>
      </c>
      <c r="AL297" s="212" t="s">
        <v>741</v>
      </c>
    </row>
    <row r="298" spans="1:38" s="1" customFormat="1" ht="39">
      <c r="A298" s="207" t="s">
        <v>992</v>
      </c>
      <c r="N298" s="11"/>
      <c r="O298" s="11"/>
      <c r="AC298" s="205">
        <v>85</v>
      </c>
      <c r="AD298" s="206">
        <v>43.691099999999999</v>
      </c>
      <c r="AE298" s="207" t="s">
        <v>992</v>
      </c>
      <c r="AF298" s="208" t="s">
        <v>218</v>
      </c>
      <c r="AG298" s="209" t="s">
        <v>993</v>
      </c>
      <c r="AH298" s="210">
        <v>1097818</v>
      </c>
      <c r="AI298" s="207" t="s">
        <v>994</v>
      </c>
      <c r="AJ298" s="232"/>
      <c r="AK298" s="211">
        <v>201000</v>
      </c>
      <c r="AL298" s="212" t="s">
        <v>741</v>
      </c>
    </row>
    <row r="299" spans="1:38" s="1" customFormat="1" ht="58.5">
      <c r="A299" s="215" t="s">
        <v>995</v>
      </c>
      <c r="N299" s="11"/>
      <c r="O299" s="11"/>
      <c r="AC299" s="213">
        <v>86</v>
      </c>
      <c r="AD299" s="214">
        <v>43.645200000000003</v>
      </c>
      <c r="AE299" s="215" t="s">
        <v>995</v>
      </c>
      <c r="AF299" s="271" t="s">
        <v>544</v>
      </c>
      <c r="AG299" s="216" t="s">
        <v>996</v>
      </c>
      <c r="AH299" s="217">
        <v>1097279</v>
      </c>
      <c r="AI299" s="215" t="s">
        <v>997</v>
      </c>
      <c r="AJ299" s="233"/>
      <c r="AK299" s="218">
        <v>201000</v>
      </c>
      <c r="AL299" s="212" t="s">
        <v>741</v>
      </c>
    </row>
    <row r="300" spans="1:38" s="1" customFormat="1" ht="39">
      <c r="A300" s="207" t="s">
        <v>998</v>
      </c>
      <c r="N300" s="11"/>
      <c r="O300" s="11"/>
      <c r="AC300" s="205">
        <v>87</v>
      </c>
      <c r="AD300" s="206">
        <v>43.568199999999997</v>
      </c>
      <c r="AE300" s="207" t="s">
        <v>998</v>
      </c>
      <c r="AF300" s="208" t="s">
        <v>218</v>
      </c>
      <c r="AG300" s="209" t="s">
        <v>999</v>
      </c>
      <c r="AH300" s="210">
        <v>1097483</v>
      </c>
      <c r="AI300" s="207" t="s">
        <v>1000</v>
      </c>
      <c r="AJ300" s="232"/>
      <c r="AK300" s="211">
        <v>201000</v>
      </c>
      <c r="AL300" s="212" t="s">
        <v>741</v>
      </c>
    </row>
    <row r="301" spans="1:38" s="1" customFormat="1" ht="39">
      <c r="A301" s="215" t="s">
        <v>1001</v>
      </c>
      <c r="N301" s="11"/>
      <c r="O301" s="11"/>
      <c r="AC301" s="213">
        <v>88</v>
      </c>
      <c r="AD301" s="214">
        <v>43.496400000000001</v>
      </c>
      <c r="AE301" s="215" t="s">
        <v>1001</v>
      </c>
      <c r="AF301" s="271" t="s">
        <v>218</v>
      </c>
      <c r="AG301" s="216" t="s">
        <v>1002</v>
      </c>
      <c r="AH301" s="217">
        <v>1097194</v>
      </c>
      <c r="AI301" s="215" t="s">
        <v>1003</v>
      </c>
      <c r="AJ301" s="233"/>
      <c r="AK301" s="218">
        <v>201000</v>
      </c>
      <c r="AL301" s="212" t="s">
        <v>741</v>
      </c>
    </row>
    <row r="302" spans="1:38" s="1" customFormat="1" ht="48.75">
      <c r="A302" s="207" t="s">
        <v>1004</v>
      </c>
      <c r="N302" s="11"/>
      <c r="O302" s="11"/>
      <c r="AC302" s="205">
        <v>89</v>
      </c>
      <c r="AD302" s="206">
        <v>43.347099999999998</v>
      </c>
      <c r="AE302" s="207" t="s">
        <v>1004</v>
      </c>
      <c r="AF302" s="208" t="s">
        <v>218</v>
      </c>
      <c r="AG302" s="208" t="s">
        <v>1005</v>
      </c>
      <c r="AH302" s="210">
        <v>1097153</v>
      </c>
      <c r="AI302" s="207" t="s">
        <v>1006</v>
      </c>
      <c r="AJ302" s="232"/>
      <c r="AK302" s="211">
        <v>201000</v>
      </c>
      <c r="AL302" s="212" t="s">
        <v>741</v>
      </c>
    </row>
    <row r="303" spans="1:38" s="1" customFormat="1" ht="39">
      <c r="A303" s="215" t="s">
        <v>1007</v>
      </c>
      <c r="N303" s="11"/>
      <c r="O303" s="11"/>
      <c r="AC303" s="213">
        <v>90</v>
      </c>
      <c r="AD303" s="214">
        <v>43.322099999999999</v>
      </c>
      <c r="AE303" s="215" t="s">
        <v>1007</v>
      </c>
      <c r="AF303" s="271" t="s">
        <v>218</v>
      </c>
      <c r="AG303" s="216" t="s">
        <v>1008</v>
      </c>
      <c r="AH303" s="217">
        <v>1097040</v>
      </c>
      <c r="AI303" s="215" t="s">
        <v>1009</v>
      </c>
      <c r="AJ303" s="233"/>
      <c r="AK303" s="218">
        <v>201000</v>
      </c>
      <c r="AL303" s="212" t="s">
        <v>741</v>
      </c>
    </row>
    <row r="304" spans="1:38" s="1" customFormat="1" ht="39">
      <c r="A304" s="207" t="s">
        <v>1010</v>
      </c>
      <c r="N304" s="11"/>
      <c r="O304" s="11"/>
      <c r="AC304" s="205">
        <v>91</v>
      </c>
      <c r="AD304" s="206">
        <v>43.160200000000003</v>
      </c>
      <c r="AE304" s="207" t="s">
        <v>1010</v>
      </c>
      <c r="AF304" s="208" t="s">
        <v>218</v>
      </c>
      <c r="AG304" s="209" t="s">
        <v>1011</v>
      </c>
      <c r="AH304" s="210">
        <v>1097589</v>
      </c>
      <c r="AI304" s="207" t="s">
        <v>1012</v>
      </c>
      <c r="AJ304" s="232"/>
      <c r="AK304" s="211">
        <v>201000</v>
      </c>
      <c r="AL304" s="212" t="s">
        <v>741</v>
      </c>
    </row>
    <row r="305" spans="1:38" s="1" customFormat="1" ht="39">
      <c r="A305" s="215" t="s">
        <v>1013</v>
      </c>
      <c r="N305" s="11"/>
      <c r="O305" s="11"/>
      <c r="AC305" s="213">
        <v>92</v>
      </c>
      <c r="AD305" s="214">
        <v>43.140799999999999</v>
      </c>
      <c r="AE305" s="215" t="s">
        <v>1013</v>
      </c>
      <c r="AF305" s="271" t="s">
        <v>218</v>
      </c>
      <c r="AG305" s="216" t="s">
        <v>1014</v>
      </c>
      <c r="AH305" s="217">
        <v>1097644</v>
      </c>
      <c r="AI305" s="215" t="s">
        <v>1015</v>
      </c>
      <c r="AJ305" s="233"/>
      <c r="AK305" s="218">
        <v>201000</v>
      </c>
      <c r="AL305" s="212" t="s">
        <v>741</v>
      </c>
    </row>
    <row r="306" spans="1:38" s="1" customFormat="1" ht="39">
      <c r="A306" s="207" t="s">
        <v>1016</v>
      </c>
      <c r="N306" s="11"/>
      <c r="O306" s="11"/>
      <c r="AC306" s="205">
        <v>93</v>
      </c>
      <c r="AD306" s="206">
        <v>42.943100000000001</v>
      </c>
      <c r="AE306" s="207" t="s">
        <v>1016</v>
      </c>
      <c r="AF306" s="208" t="s">
        <v>218</v>
      </c>
      <c r="AG306" s="209" t="s">
        <v>1017</v>
      </c>
      <c r="AH306" s="210">
        <v>1097465</v>
      </c>
      <c r="AI306" s="207" t="s">
        <v>1018</v>
      </c>
      <c r="AJ306" s="232"/>
      <c r="AK306" s="211">
        <v>201000</v>
      </c>
      <c r="AL306" s="212" t="s">
        <v>741</v>
      </c>
    </row>
    <row r="307" spans="1:38" s="1" customFormat="1" ht="39">
      <c r="A307" s="215" t="s">
        <v>1019</v>
      </c>
      <c r="N307" s="11"/>
      <c r="O307" s="11"/>
      <c r="AC307" s="213">
        <v>94</v>
      </c>
      <c r="AD307" s="214">
        <v>42.823999999999998</v>
      </c>
      <c r="AE307" s="215" t="s">
        <v>1019</v>
      </c>
      <c r="AF307" s="271" t="s">
        <v>218</v>
      </c>
      <c r="AG307" s="216" t="s">
        <v>1020</v>
      </c>
      <c r="AH307" s="217">
        <v>1097645</v>
      </c>
      <c r="AI307" s="215" t="s">
        <v>1021</v>
      </c>
      <c r="AJ307" s="233"/>
      <c r="AK307" s="218">
        <v>201000</v>
      </c>
      <c r="AL307" s="212" t="s">
        <v>741</v>
      </c>
    </row>
    <row r="308" spans="1:38" s="1" customFormat="1" ht="39">
      <c r="A308" s="207" t="s">
        <v>1022</v>
      </c>
      <c r="N308" s="11"/>
      <c r="O308" s="11"/>
      <c r="AC308" s="205">
        <v>95</v>
      </c>
      <c r="AD308" s="206">
        <v>42.732199999999999</v>
      </c>
      <c r="AE308" s="207" t="s">
        <v>1022</v>
      </c>
      <c r="AF308" s="208" t="s">
        <v>218</v>
      </c>
      <c r="AG308" s="209" t="s">
        <v>1023</v>
      </c>
      <c r="AH308" s="210">
        <v>1097591</v>
      </c>
      <c r="AI308" s="207" t="s">
        <v>1024</v>
      </c>
      <c r="AJ308" s="232"/>
      <c r="AK308" s="211">
        <v>201000</v>
      </c>
      <c r="AL308" s="212" t="s">
        <v>741</v>
      </c>
    </row>
    <row r="309" spans="1:38" s="1" customFormat="1" ht="58.5">
      <c r="A309" s="215" t="s">
        <v>1025</v>
      </c>
      <c r="N309" s="11"/>
      <c r="O309" s="11"/>
      <c r="AC309" s="213">
        <v>96</v>
      </c>
      <c r="AD309" s="214">
        <v>42.714199999999998</v>
      </c>
      <c r="AE309" s="215" t="s">
        <v>1025</v>
      </c>
      <c r="AF309" s="271" t="s">
        <v>544</v>
      </c>
      <c r="AG309" s="216" t="s">
        <v>1026</v>
      </c>
      <c r="AH309" s="217">
        <v>1097187</v>
      </c>
      <c r="AI309" s="215" t="s">
        <v>1027</v>
      </c>
      <c r="AJ309" s="233"/>
      <c r="AK309" s="218">
        <v>201000</v>
      </c>
      <c r="AL309" s="212" t="s">
        <v>741</v>
      </c>
    </row>
    <row r="310" spans="1:38" s="1" customFormat="1" ht="39">
      <c r="A310" s="207" t="s">
        <v>1028</v>
      </c>
      <c r="N310" s="11"/>
      <c r="O310" s="11"/>
      <c r="AC310" s="205">
        <v>97</v>
      </c>
      <c r="AD310" s="206">
        <v>42.191299999999998</v>
      </c>
      <c r="AE310" s="207" t="s">
        <v>1028</v>
      </c>
      <c r="AF310" s="208" t="s">
        <v>218</v>
      </c>
      <c r="AG310" s="209" t="s">
        <v>1029</v>
      </c>
      <c r="AH310" s="210">
        <v>1097586</v>
      </c>
      <c r="AI310" s="207" t="s">
        <v>1030</v>
      </c>
      <c r="AJ310" s="232"/>
      <c r="AK310" s="211">
        <v>201000</v>
      </c>
      <c r="AL310" s="212" t="s">
        <v>741</v>
      </c>
    </row>
    <row r="311" spans="1:38" s="1" customFormat="1" ht="39">
      <c r="A311" s="215" t="s">
        <v>1031</v>
      </c>
      <c r="N311" s="11"/>
      <c r="O311" s="11"/>
      <c r="AC311" s="213">
        <v>98</v>
      </c>
      <c r="AD311" s="214">
        <v>42.060400000000001</v>
      </c>
      <c r="AE311" s="215" t="s">
        <v>1031</v>
      </c>
      <c r="AF311" s="271" t="s">
        <v>218</v>
      </c>
      <c r="AG311" s="216" t="s">
        <v>1032</v>
      </c>
      <c r="AH311" s="217">
        <v>1097516</v>
      </c>
      <c r="AI311" s="215" t="s">
        <v>1033</v>
      </c>
      <c r="AJ311" s="233"/>
      <c r="AK311" s="218">
        <v>201000</v>
      </c>
      <c r="AL311" s="212" t="s">
        <v>741</v>
      </c>
    </row>
    <row r="312" spans="1:38" s="1" customFormat="1" ht="39">
      <c r="A312" s="207" t="s">
        <v>1034</v>
      </c>
      <c r="N312" s="11"/>
      <c r="O312" s="11"/>
      <c r="AC312" s="205">
        <v>99</v>
      </c>
      <c r="AD312" s="206">
        <v>42</v>
      </c>
      <c r="AE312" s="207" t="s">
        <v>1034</v>
      </c>
      <c r="AF312" s="208" t="s">
        <v>218</v>
      </c>
      <c r="AG312" s="209" t="s">
        <v>1035</v>
      </c>
      <c r="AH312" s="210">
        <v>1097495</v>
      </c>
      <c r="AI312" s="207" t="s">
        <v>1036</v>
      </c>
      <c r="AJ312" s="232"/>
      <c r="AK312" s="211">
        <v>201000</v>
      </c>
      <c r="AL312" s="212" t="s">
        <v>741</v>
      </c>
    </row>
    <row r="313" spans="1:38" s="1" customFormat="1" ht="39">
      <c r="A313" s="215" t="s">
        <v>1037</v>
      </c>
      <c r="N313" s="11"/>
      <c r="O313" s="11"/>
      <c r="AC313" s="213">
        <v>100</v>
      </c>
      <c r="AD313" s="214">
        <v>41.524500000000003</v>
      </c>
      <c r="AE313" s="215" t="s">
        <v>1037</v>
      </c>
      <c r="AF313" s="271" t="s">
        <v>218</v>
      </c>
      <c r="AG313" s="216" t="s">
        <v>1038</v>
      </c>
      <c r="AH313" s="217">
        <v>1097528</v>
      </c>
      <c r="AI313" s="215" t="s">
        <v>1039</v>
      </c>
      <c r="AJ313" s="233"/>
      <c r="AK313" s="218">
        <v>201000</v>
      </c>
      <c r="AL313" s="212" t="s">
        <v>741</v>
      </c>
    </row>
    <row r="314" spans="1:38" s="1" customFormat="1" ht="48.75">
      <c r="A314" s="207" t="s">
        <v>1040</v>
      </c>
      <c r="N314" s="11"/>
      <c r="O314" s="11"/>
      <c r="AC314" s="205">
        <v>101</v>
      </c>
      <c r="AD314" s="206">
        <v>40.877200000000002</v>
      </c>
      <c r="AE314" s="207" t="s">
        <v>1040</v>
      </c>
      <c r="AF314" s="208" t="s">
        <v>1041</v>
      </c>
      <c r="AG314" s="208" t="s">
        <v>1042</v>
      </c>
      <c r="AH314" s="210">
        <v>1097751</v>
      </c>
      <c r="AI314" s="207" t="s">
        <v>1043</v>
      </c>
      <c r="AJ314" s="232"/>
      <c r="AK314" s="211">
        <v>201000</v>
      </c>
      <c r="AL314" s="212" t="s">
        <v>741</v>
      </c>
    </row>
    <row r="315" spans="1:38" s="1" customFormat="1" ht="58.5">
      <c r="A315" s="215" t="s">
        <v>1044</v>
      </c>
      <c r="N315" s="11"/>
      <c r="O315" s="11"/>
      <c r="AC315" s="213">
        <v>102</v>
      </c>
      <c r="AD315" s="214">
        <v>12.4879</v>
      </c>
      <c r="AE315" s="215" t="s">
        <v>1044</v>
      </c>
      <c r="AF315" s="271" t="s">
        <v>544</v>
      </c>
      <c r="AG315" s="216" t="s">
        <v>1045</v>
      </c>
      <c r="AH315" s="217">
        <v>1097084</v>
      </c>
      <c r="AI315" s="215" t="s">
        <v>1046</v>
      </c>
      <c r="AJ315" s="233"/>
      <c r="AK315" s="218">
        <v>201000</v>
      </c>
      <c r="AL315" s="212" t="s">
        <v>741</v>
      </c>
    </row>
    <row r="316" spans="1:38" s="1" customFormat="1" ht="39">
      <c r="A316" s="207" t="s">
        <v>1047</v>
      </c>
      <c r="N316" s="11"/>
      <c r="O316" s="11"/>
      <c r="AC316" s="205">
        <v>103</v>
      </c>
      <c r="AD316" s="206">
        <v>5.6456999999999997</v>
      </c>
      <c r="AE316" s="207" t="s">
        <v>1047</v>
      </c>
      <c r="AF316" s="208" t="s">
        <v>218</v>
      </c>
      <c r="AG316" s="209" t="s">
        <v>1048</v>
      </c>
      <c r="AH316" s="210">
        <v>1097214</v>
      </c>
      <c r="AI316" s="207" t="s">
        <v>1049</v>
      </c>
      <c r="AJ316" s="232"/>
      <c r="AK316" s="211">
        <v>201000</v>
      </c>
      <c r="AL316" s="212" t="s">
        <v>741</v>
      </c>
    </row>
    <row r="317" spans="1:38" s="1" customFormat="1" ht="39">
      <c r="A317" s="207" t="s">
        <v>1050</v>
      </c>
      <c r="N317" s="11"/>
      <c r="O317" s="11"/>
      <c r="AC317" s="205">
        <v>1</v>
      </c>
      <c r="AD317" s="206">
        <v>55.2898</v>
      </c>
      <c r="AE317" s="207" t="s">
        <v>1050</v>
      </c>
      <c r="AF317" s="209" t="s">
        <v>170</v>
      </c>
      <c r="AG317" s="209" t="s">
        <v>1051</v>
      </c>
      <c r="AH317" s="210">
        <v>1097635</v>
      </c>
      <c r="AI317" s="207" t="s">
        <v>1052</v>
      </c>
      <c r="AJ317" s="209" t="s">
        <v>173</v>
      </c>
      <c r="AK317" s="211">
        <v>201000</v>
      </c>
      <c r="AL317" s="212" t="s">
        <v>1053</v>
      </c>
    </row>
    <row r="318" spans="1:38" s="1" customFormat="1" ht="68.25">
      <c r="A318" s="215" t="s">
        <v>1054</v>
      </c>
      <c r="N318" s="11"/>
      <c r="O318" s="11"/>
      <c r="AC318" s="213">
        <v>2</v>
      </c>
      <c r="AD318" s="214">
        <v>54.628700000000002</v>
      </c>
      <c r="AE318" s="215" t="s">
        <v>1054</v>
      </c>
      <c r="AF318" s="216" t="s">
        <v>214</v>
      </c>
      <c r="AG318" s="216" t="s">
        <v>1055</v>
      </c>
      <c r="AH318" s="217">
        <v>1097156</v>
      </c>
      <c r="AI318" s="215" t="s">
        <v>1056</v>
      </c>
      <c r="AJ318" s="216" t="s">
        <v>173</v>
      </c>
      <c r="AK318" s="218">
        <v>201000</v>
      </c>
      <c r="AL318" s="212" t="s">
        <v>1053</v>
      </c>
    </row>
    <row r="319" spans="1:38" s="1" customFormat="1" ht="48.75">
      <c r="A319" s="207" t="s">
        <v>1057</v>
      </c>
      <c r="N319" s="11"/>
      <c r="O319" s="11"/>
      <c r="AC319" s="205">
        <v>3</v>
      </c>
      <c r="AD319" s="206">
        <v>51.308799999999998</v>
      </c>
      <c r="AE319" s="207" t="s">
        <v>1057</v>
      </c>
      <c r="AF319" s="209" t="s">
        <v>188</v>
      </c>
      <c r="AG319" s="209" t="s">
        <v>1058</v>
      </c>
      <c r="AH319" s="210">
        <v>1097699</v>
      </c>
      <c r="AI319" s="207" t="s">
        <v>1059</v>
      </c>
      <c r="AJ319" s="209" t="s">
        <v>173</v>
      </c>
      <c r="AK319" s="211">
        <v>201000</v>
      </c>
      <c r="AL319" s="212" t="s">
        <v>1053</v>
      </c>
    </row>
    <row r="320" spans="1:38" s="1" customFormat="1" ht="39">
      <c r="A320" s="215" t="s">
        <v>1060</v>
      </c>
      <c r="N320" s="11"/>
      <c r="O320" s="11"/>
      <c r="AC320" s="213">
        <v>4</v>
      </c>
      <c r="AD320" s="214">
        <v>51.2729</v>
      </c>
      <c r="AE320" s="215" t="s">
        <v>1060</v>
      </c>
      <c r="AF320" s="216" t="s">
        <v>170</v>
      </c>
      <c r="AG320" s="216" t="s">
        <v>1061</v>
      </c>
      <c r="AH320" s="217">
        <v>1097716</v>
      </c>
      <c r="AI320" s="215" t="s">
        <v>1062</v>
      </c>
      <c r="AJ320" s="216" t="s">
        <v>173</v>
      </c>
      <c r="AK320" s="218">
        <v>200999.94</v>
      </c>
      <c r="AL320" s="212" t="s">
        <v>1053</v>
      </c>
    </row>
    <row r="321" spans="1:38" s="1" customFormat="1" ht="68.25">
      <c r="A321" s="207" t="s">
        <v>1063</v>
      </c>
      <c r="N321" s="11"/>
      <c r="O321" s="11"/>
      <c r="AC321" s="205">
        <v>5</v>
      </c>
      <c r="AD321" s="206">
        <v>49.783900000000003</v>
      </c>
      <c r="AE321" s="207" t="s">
        <v>1063</v>
      </c>
      <c r="AF321" s="209" t="s">
        <v>214</v>
      </c>
      <c r="AG321" s="209" t="s">
        <v>1064</v>
      </c>
      <c r="AH321" s="210">
        <v>1097048</v>
      </c>
      <c r="AI321" s="207" t="s">
        <v>1065</v>
      </c>
      <c r="AJ321" s="209" t="s">
        <v>173</v>
      </c>
      <c r="AK321" s="211">
        <v>201000</v>
      </c>
      <c r="AL321" s="212" t="s">
        <v>1053</v>
      </c>
    </row>
    <row r="322" spans="1:38" s="1" customFormat="1" ht="48.75">
      <c r="A322" s="215" t="s">
        <v>1066</v>
      </c>
      <c r="N322" s="11"/>
      <c r="O322" s="11"/>
      <c r="AC322" s="213">
        <v>6</v>
      </c>
      <c r="AD322" s="214">
        <v>49.3264</v>
      </c>
      <c r="AE322" s="215" t="s">
        <v>1066</v>
      </c>
      <c r="AF322" s="216" t="s">
        <v>170</v>
      </c>
      <c r="AG322" s="216" t="s">
        <v>1067</v>
      </c>
      <c r="AH322" s="217">
        <v>1097268</v>
      </c>
      <c r="AI322" s="215" t="s">
        <v>1068</v>
      </c>
      <c r="AJ322" s="216" t="s">
        <v>173</v>
      </c>
      <c r="AK322" s="218">
        <v>201000</v>
      </c>
      <c r="AL322" s="212" t="s">
        <v>1053</v>
      </c>
    </row>
    <row r="323" spans="1:38" s="1" customFormat="1" ht="39">
      <c r="A323" s="207" t="s">
        <v>1069</v>
      </c>
      <c r="N323" s="11"/>
      <c r="O323" s="11"/>
      <c r="AC323" s="205">
        <v>7</v>
      </c>
      <c r="AD323" s="206">
        <v>47.904600000000002</v>
      </c>
      <c r="AE323" s="207" t="s">
        <v>1069</v>
      </c>
      <c r="AF323" s="209" t="s">
        <v>170</v>
      </c>
      <c r="AG323" s="209" t="s">
        <v>1070</v>
      </c>
      <c r="AH323" s="210">
        <v>1097554</v>
      </c>
      <c r="AI323" s="207" t="s">
        <v>1071</v>
      </c>
      <c r="AJ323" s="209" t="s">
        <v>173</v>
      </c>
      <c r="AK323" s="211">
        <v>201000</v>
      </c>
      <c r="AL323" s="212" t="s">
        <v>1053</v>
      </c>
    </row>
    <row r="324" spans="1:38" s="1" customFormat="1" ht="39">
      <c r="A324" s="215" t="s">
        <v>1072</v>
      </c>
      <c r="N324" s="11"/>
      <c r="O324" s="11"/>
      <c r="AC324" s="213">
        <v>8</v>
      </c>
      <c r="AD324" s="214">
        <v>47.577399999999997</v>
      </c>
      <c r="AE324" s="215" t="s">
        <v>1072</v>
      </c>
      <c r="AF324" s="216" t="s">
        <v>170</v>
      </c>
      <c r="AG324" s="216" t="s">
        <v>1073</v>
      </c>
      <c r="AH324" s="217">
        <v>1097530</v>
      </c>
      <c r="AI324" s="215" t="s">
        <v>1074</v>
      </c>
      <c r="AJ324" s="216" t="s">
        <v>173</v>
      </c>
      <c r="AK324" s="218">
        <v>201000</v>
      </c>
      <c r="AL324" s="212" t="s">
        <v>1053</v>
      </c>
    </row>
    <row r="325" spans="1:38" s="1" customFormat="1" ht="39">
      <c r="A325" s="207" t="s">
        <v>1075</v>
      </c>
      <c r="N325" s="11"/>
      <c r="O325" s="11"/>
      <c r="AC325" s="205">
        <v>9</v>
      </c>
      <c r="AD325" s="206">
        <v>47.331099999999999</v>
      </c>
      <c r="AE325" s="207" t="s">
        <v>1075</v>
      </c>
      <c r="AF325" s="209" t="s">
        <v>170</v>
      </c>
      <c r="AG325" s="209" t="s">
        <v>1076</v>
      </c>
      <c r="AH325" s="210">
        <v>1096954</v>
      </c>
      <c r="AI325" s="207" t="s">
        <v>1077</v>
      </c>
      <c r="AJ325" s="209" t="s">
        <v>173</v>
      </c>
      <c r="AK325" s="211">
        <v>201000</v>
      </c>
      <c r="AL325" s="212" t="s">
        <v>1053</v>
      </c>
    </row>
    <row r="326" spans="1:38" s="1" customFormat="1" ht="39">
      <c r="A326" s="215" t="s">
        <v>1078</v>
      </c>
      <c r="N326" s="11"/>
      <c r="O326" s="11"/>
      <c r="AC326" s="213">
        <v>10</v>
      </c>
      <c r="AD326" s="214">
        <v>47.069499999999998</v>
      </c>
      <c r="AE326" s="215" t="s">
        <v>1078</v>
      </c>
      <c r="AF326" s="216" t="s">
        <v>170</v>
      </c>
      <c r="AG326" s="216" t="s">
        <v>1079</v>
      </c>
      <c r="AH326" s="217">
        <v>1097521</v>
      </c>
      <c r="AI326" s="215" t="s">
        <v>1080</v>
      </c>
      <c r="AJ326" s="216" t="s">
        <v>173</v>
      </c>
      <c r="AK326" s="218">
        <v>201000</v>
      </c>
      <c r="AL326" s="212" t="s">
        <v>1053</v>
      </c>
    </row>
    <row r="327" spans="1:38" s="1" customFormat="1" ht="39">
      <c r="A327" s="207" t="s">
        <v>1081</v>
      </c>
      <c r="N327" s="11"/>
      <c r="O327" s="11"/>
      <c r="AC327" s="205">
        <v>11</v>
      </c>
      <c r="AD327" s="206">
        <v>46.875399999999999</v>
      </c>
      <c r="AE327" s="207" t="s">
        <v>1081</v>
      </c>
      <c r="AF327" s="209" t="s">
        <v>170</v>
      </c>
      <c r="AG327" s="209" t="s">
        <v>1082</v>
      </c>
      <c r="AH327" s="210">
        <v>1097286</v>
      </c>
      <c r="AI327" s="207" t="s">
        <v>1083</v>
      </c>
      <c r="AJ327" s="209" t="s">
        <v>173</v>
      </c>
      <c r="AK327" s="211">
        <v>201000</v>
      </c>
      <c r="AL327" s="212" t="s">
        <v>1053</v>
      </c>
    </row>
    <row r="328" spans="1:38" s="1" customFormat="1" ht="58.5">
      <c r="A328" s="215" t="s">
        <v>1084</v>
      </c>
      <c r="N328" s="11"/>
      <c r="O328" s="11"/>
      <c r="AC328" s="213">
        <v>12</v>
      </c>
      <c r="AD328" s="214">
        <v>46.633699999999997</v>
      </c>
      <c r="AE328" s="215" t="s">
        <v>1084</v>
      </c>
      <c r="AF328" s="216" t="s">
        <v>178</v>
      </c>
      <c r="AG328" s="216" t="s">
        <v>1085</v>
      </c>
      <c r="AH328" s="217">
        <v>1096823</v>
      </c>
      <c r="AI328" s="215" t="s">
        <v>1086</v>
      </c>
      <c r="AJ328" s="216" t="s">
        <v>173</v>
      </c>
      <c r="AK328" s="218">
        <v>201000</v>
      </c>
      <c r="AL328" s="212" t="s">
        <v>1053</v>
      </c>
    </row>
    <row r="329" spans="1:38" s="1" customFormat="1" ht="39">
      <c r="A329" s="207" t="s">
        <v>1087</v>
      </c>
      <c r="N329" s="11"/>
      <c r="O329" s="11"/>
      <c r="AC329" s="205">
        <v>13</v>
      </c>
      <c r="AD329" s="206">
        <v>46.062899999999999</v>
      </c>
      <c r="AE329" s="207" t="s">
        <v>1087</v>
      </c>
      <c r="AF329" s="209" t="s">
        <v>170</v>
      </c>
      <c r="AG329" s="209" t="s">
        <v>1088</v>
      </c>
      <c r="AH329" s="210">
        <v>1097376</v>
      </c>
      <c r="AI329" s="207" t="s">
        <v>1089</v>
      </c>
      <c r="AJ329" s="209" t="s">
        <v>173</v>
      </c>
      <c r="AK329" s="211">
        <v>201000</v>
      </c>
      <c r="AL329" s="212" t="s">
        <v>1053</v>
      </c>
    </row>
    <row r="330" spans="1:38" s="1" customFormat="1" ht="39">
      <c r="A330" s="215" t="s">
        <v>1090</v>
      </c>
      <c r="N330" s="11"/>
      <c r="O330" s="11"/>
      <c r="AC330" s="213">
        <v>14</v>
      </c>
      <c r="AD330" s="214">
        <v>45.926900000000003</v>
      </c>
      <c r="AE330" s="215" t="s">
        <v>1090</v>
      </c>
      <c r="AF330" s="216" t="s">
        <v>170</v>
      </c>
      <c r="AG330" s="216" t="s">
        <v>1091</v>
      </c>
      <c r="AH330" s="217">
        <v>1097722</v>
      </c>
      <c r="AI330" s="215" t="s">
        <v>1092</v>
      </c>
      <c r="AJ330" s="216" t="s">
        <v>173</v>
      </c>
      <c r="AK330" s="218">
        <v>201000</v>
      </c>
      <c r="AL330" s="212" t="s">
        <v>1053</v>
      </c>
    </row>
    <row r="331" spans="1:38" s="1" customFormat="1" ht="48.75">
      <c r="A331" s="221" t="s">
        <v>1093</v>
      </c>
      <c r="N331" s="11"/>
      <c r="O331" s="11"/>
      <c r="AC331" s="287">
        <v>15</v>
      </c>
      <c r="AD331" s="220">
        <v>45.601599999999998</v>
      </c>
      <c r="AE331" s="221" t="s">
        <v>1093</v>
      </c>
      <c r="AF331" s="222" t="s">
        <v>1094</v>
      </c>
      <c r="AG331" s="222" t="s">
        <v>1095</v>
      </c>
      <c r="AH331" s="223">
        <v>1096868</v>
      </c>
      <c r="AI331" s="221" t="s">
        <v>1096</v>
      </c>
      <c r="AJ331" s="222" t="s">
        <v>173</v>
      </c>
      <c r="AK331" s="288">
        <v>201000</v>
      </c>
      <c r="AL331" s="212" t="s">
        <v>1053</v>
      </c>
    </row>
    <row r="332" spans="1:38" s="1" customFormat="1" ht="39">
      <c r="A332" s="227" t="s">
        <v>1097</v>
      </c>
      <c r="N332" s="11"/>
      <c r="O332" s="11"/>
      <c r="AC332" s="225">
        <v>16</v>
      </c>
      <c r="AD332" s="226">
        <v>45.570300000000003</v>
      </c>
      <c r="AE332" s="227" t="s">
        <v>1097</v>
      </c>
      <c r="AF332" s="228" t="s">
        <v>218</v>
      </c>
      <c r="AG332" s="276" t="s">
        <v>1098</v>
      </c>
      <c r="AH332" s="229">
        <v>1097651</v>
      </c>
      <c r="AI332" s="227" t="s">
        <v>1099</v>
      </c>
      <c r="AJ332" s="276" t="s">
        <v>173</v>
      </c>
      <c r="AK332" s="231">
        <v>201000</v>
      </c>
      <c r="AL332" s="212" t="s">
        <v>1053</v>
      </c>
    </row>
    <row r="333" spans="1:38" s="1" customFormat="1" ht="39">
      <c r="A333" s="207" t="s">
        <v>1100</v>
      </c>
      <c r="N333" s="11"/>
      <c r="O333" s="11"/>
      <c r="AC333" s="205">
        <v>17</v>
      </c>
      <c r="AD333" s="206">
        <v>45.4298</v>
      </c>
      <c r="AE333" s="207" t="s">
        <v>1100</v>
      </c>
      <c r="AF333" s="209" t="s">
        <v>170</v>
      </c>
      <c r="AG333" s="209" t="s">
        <v>1101</v>
      </c>
      <c r="AH333" s="210">
        <v>1097138</v>
      </c>
      <c r="AI333" s="207" t="s">
        <v>1102</v>
      </c>
      <c r="AJ333" s="209" t="s">
        <v>173</v>
      </c>
      <c r="AK333" s="211">
        <v>201000</v>
      </c>
      <c r="AL333" s="212" t="s">
        <v>1053</v>
      </c>
    </row>
    <row r="334" spans="1:38" s="1" customFormat="1" ht="39">
      <c r="A334" s="215" t="s">
        <v>1103</v>
      </c>
      <c r="N334" s="11"/>
      <c r="O334" s="11"/>
      <c r="AC334" s="213">
        <v>18</v>
      </c>
      <c r="AD334" s="214">
        <v>45.396900000000002</v>
      </c>
      <c r="AE334" s="215" t="s">
        <v>1103</v>
      </c>
      <c r="AF334" s="216" t="s">
        <v>170</v>
      </c>
      <c r="AG334" s="216" t="s">
        <v>1104</v>
      </c>
      <c r="AH334" s="217">
        <v>1097237</v>
      </c>
      <c r="AI334" s="215" t="s">
        <v>1105</v>
      </c>
      <c r="AJ334" s="216" t="s">
        <v>173</v>
      </c>
      <c r="AK334" s="218">
        <v>200999.92</v>
      </c>
      <c r="AL334" s="212" t="s">
        <v>1053</v>
      </c>
    </row>
    <row r="335" spans="1:38" s="1" customFormat="1" ht="39">
      <c r="A335" s="207" t="s">
        <v>1106</v>
      </c>
      <c r="N335" s="11"/>
      <c r="O335" s="11"/>
      <c r="AC335" s="205">
        <v>19</v>
      </c>
      <c r="AD335" s="206">
        <v>45.271099999999997</v>
      </c>
      <c r="AE335" s="207" t="s">
        <v>1106</v>
      </c>
      <c r="AF335" s="209" t="s">
        <v>170</v>
      </c>
      <c r="AG335" s="209" t="s">
        <v>1107</v>
      </c>
      <c r="AH335" s="210">
        <v>1097557</v>
      </c>
      <c r="AI335" s="207" t="s">
        <v>1108</v>
      </c>
      <c r="AJ335" s="209" t="s">
        <v>173</v>
      </c>
      <c r="AK335" s="211">
        <v>201000</v>
      </c>
      <c r="AL335" s="212" t="s">
        <v>1053</v>
      </c>
    </row>
    <row r="336" spans="1:38" s="1" customFormat="1" ht="48.75">
      <c r="A336" s="215" t="s">
        <v>1109</v>
      </c>
      <c r="N336" s="11"/>
      <c r="O336" s="11"/>
      <c r="AC336" s="213">
        <v>20</v>
      </c>
      <c r="AD336" s="214">
        <v>45.244900000000001</v>
      </c>
      <c r="AE336" s="215" t="s">
        <v>1109</v>
      </c>
      <c r="AF336" s="216" t="s">
        <v>188</v>
      </c>
      <c r="AG336" s="216" t="s">
        <v>1110</v>
      </c>
      <c r="AH336" s="217">
        <v>1097641</v>
      </c>
      <c r="AI336" s="215" t="s">
        <v>1111</v>
      </c>
      <c r="AJ336" s="216" t="s">
        <v>173</v>
      </c>
      <c r="AK336" s="218">
        <v>201000</v>
      </c>
      <c r="AL336" s="212" t="s">
        <v>1053</v>
      </c>
    </row>
    <row r="337" spans="1:38" s="1" customFormat="1" ht="39">
      <c r="A337" s="207" t="s">
        <v>1112</v>
      </c>
      <c r="N337" s="11"/>
      <c r="O337" s="11"/>
      <c r="AC337" s="205">
        <v>21</v>
      </c>
      <c r="AD337" s="206">
        <v>44.8367</v>
      </c>
      <c r="AE337" s="207" t="s">
        <v>1112</v>
      </c>
      <c r="AF337" s="209" t="s">
        <v>170</v>
      </c>
      <c r="AG337" s="209" t="s">
        <v>1113</v>
      </c>
      <c r="AH337" s="210">
        <v>1097201</v>
      </c>
      <c r="AI337" s="207" t="s">
        <v>1114</v>
      </c>
      <c r="AJ337" s="209" t="s">
        <v>173</v>
      </c>
      <c r="AK337" s="211">
        <v>201000</v>
      </c>
      <c r="AL337" s="212" t="s">
        <v>1053</v>
      </c>
    </row>
    <row r="338" spans="1:38" s="1" customFormat="1" ht="39">
      <c r="A338" s="215" t="s">
        <v>1115</v>
      </c>
      <c r="N338" s="11"/>
      <c r="O338" s="11"/>
      <c r="AC338" s="213">
        <v>22</v>
      </c>
      <c r="AD338" s="214">
        <v>43.764000000000003</v>
      </c>
      <c r="AE338" s="215" t="s">
        <v>1115</v>
      </c>
      <c r="AF338" s="216" t="s">
        <v>170</v>
      </c>
      <c r="AG338" s="216" t="s">
        <v>1116</v>
      </c>
      <c r="AH338" s="217">
        <v>1097561</v>
      </c>
      <c r="AI338" s="215" t="s">
        <v>1117</v>
      </c>
      <c r="AJ338" s="216" t="s">
        <v>173</v>
      </c>
      <c r="AK338" s="218">
        <v>201000</v>
      </c>
      <c r="AL338" s="212" t="s">
        <v>1053</v>
      </c>
    </row>
    <row r="339" spans="1:38" s="1" customFormat="1" ht="48.75">
      <c r="A339" s="207" t="s">
        <v>1118</v>
      </c>
      <c r="N339" s="11"/>
      <c r="O339" s="11"/>
      <c r="AC339" s="205">
        <v>23</v>
      </c>
      <c r="AD339" s="206">
        <v>43.663499999999999</v>
      </c>
      <c r="AE339" s="207" t="s">
        <v>1118</v>
      </c>
      <c r="AF339" s="209" t="s">
        <v>170</v>
      </c>
      <c r="AG339" s="209" t="s">
        <v>1119</v>
      </c>
      <c r="AH339" s="210">
        <v>1096986</v>
      </c>
      <c r="AI339" s="207" t="s">
        <v>1120</v>
      </c>
      <c r="AJ339" s="209" t="s">
        <v>173</v>
      </c>
      <c r="AK339" s="211">
        <v>200999.92</v>
      </c>
      <c r="AL339" s="212" t="s">
        <v>1053</v>
      </c>
    </row>
    <row r="340" spans="1:38" s="1" customFormat="1" ht="39">
      <c r="A340" s="215" t="s">
        <v>1121</v>
      </c>
      <c r="N340" s="11"/>
      <c r="O340" s="11"/>
      <c r="AC340" s="213">
        <v>24</v>
      </c>
      <c r="AD340" s="214">
        <v>43.401600000000002</v>
      </c>
      <c r="AE340" s="215" t="s">
        <v>1121</v>
      </c>
      <c r="AF340" s="216" t="s">
        <v>170</v>
      </c>
      <c r="AG340" s="216" t="s">
        <v>1122</v>
      </c>
      <c r="AH340" s="217">
        <v>1097762</v>
      </c>
      <c r="AI340" s="215" t="s">
        <v>1123</v>
      </c>
      <c r="AJ340" s="216" t="s">
        <v>173</v>
      </c>
      <c r="AK340" s="218">
        <v>201000</v>
      </c>
      <c r="AL340" s="212" t="s">
        <v>1053</v>
      </c>
    </row>
    <row r="341" spans="1:38" s="1" customFormat="1" ht="39">
      <c r="A341" s="207" t="s">
        <v>1124</v>
      </c>
      <c r="N341" s="11"/>
      <c r="O341" s="11"/>
      <c r="AC341" s="205">
        <v>25</v>
      </c>
      <c r="AD341" s="206">
        <v>42.693199999999997</v>
      </c>
      <c r="AE341" s="207" t="s">
        <v>1124</v>
      </c>
      <c r="AF341" s="209" t="s">
        <v>170</v>
      </c>
      <c r="AG341" s="209" t="s">
        <v>1125</v>
      </c>
      <c r="AH341" s="210">
        <v>1097756</v>
      </c>
      <c r="AI341" s="207" t="s">
        <v>1126</v>
      </c>
      <c r="AJ341" s="209" t="s">
        <v>173</v>
      </c>
      <c r="AK341" s="211">
        <v>201000</v>
      </c>
      <c r="AL341" s="212" t="s">
        <v>1053</v>
      </c>
    </row>
    <row r="342" spans="1:38" s="1" customFormat="1" ht="39">
      <c r="A342" s="215" t="s">
        <v>1127</v>
      </c>
      <c r="N342" s="11"/>
      <c r="O342" s="11"/>
      <c r="AC342" s="213">
        <v>26</v>
      </c>
      <c r="AD342" s="214">
        <v>42.232199999999999</v>
      </c>
      <c r="AE342" s="215" t="s">
        <v>1127</v>
      </c>
      <c r="AF342" s="216" t="s">
        <v>170</v>
      </c>
      <c r="AG342" s="216" t="s">
        <v>1128</v>
      </c>
      <c r="AH342" s="217">
        <v>1097104</v>
      </c>
      <c r="AI342" s="215" t="s">
        <v>1129</v>
      </c>
      <c r="AJ342" s="216" t="s">
        <v>173</v>
      </c>
      <c r="AK342" s="218">
        <v>201000</v>
      </c>
      <c r="AL342" s="212" t="s">
        <v>1053</v>
      </c>
    </row>
    <row r="343" spans="1:38" s="1" customFormat="1" ht="39">
      <c r="A343" s="207" t="s">
        <v>1130</v>
      </c>
      <c r="N343" s="11"/>
      <c r="O343" s="11"/>
      <c r="AC343" s="205">
        <v>27</v>
      </c>
      <c r="AD343" s="206">
        <v>42.0242</v>
      </c>
      <c r="AE343" s="207" t="s">
        <v>1130</v>
      </c>
      <c r="AF343" s="209" t="s">
        <v>170</v>
      </c>
      <c r="AG343" s="209" t="s">
        <v>1131</v>
      </c>
      <c r="AH343" s="210">
        <v>1097030</v>
      </c>
      <c r="AI343" s="207" t="s">
        <v>1132</v>
      </c>
      <c r="AJ343" s="209" t="s">
        <v>173</v>
      </c>
      <c r="AK343" s="211">
        <v>201000</v>
      </c>
      <c r="AL343" s="212" t="s">
        <v>1053</v>
      </c>
    </row>
    <row r="344" spans="1:38" s="1" customFormat="1" ht="39">
      <c r="A344" s="215" t="s">
        <v>1133</v>
      </c>
      <c r="N344" s="11"/>
      <c r="O344" s="11"/>
      <c r="AC344" s="213">
        <v>28</v>
      </c>
      <c r="AD344" s="214">
        <v>31.122800000000002</v>
      </c>
      <c r="AE344" s="215" t="s">
        <v>1133</v>
      </c>
      <c r="AF344" s="216" t="s">
        <v>170</v>
      </c>
      <c r="AG344" s="216" t="s">
        <v>1134</v>
      </c>
      <c r="AH344" s="217">
        <v>1097603</v>
      </c>
      <c r="AI344" s="215" t="s">
        <v>1135</v>
      </c>
      <c r="AJ344" s="216" t="s">
        <v>173</v>
      </c>
      <c r="AK344" s="218">
        <v>201000</v>
      </c>
      <c r="AL344" s="212" t="s">
        <v>1053</v>
      </c>
    </row>
    <row r="345" spans="1:38" s="1" customFormat="1" ht="39">
      <c r="A345" s="207" t="s">
        <v>1136</v>
      </c>
      <c r="N345" s="11"/>
      <c r="O345" s="11"/>
      <c r="AC345" s="205">
        <v>29</v>
      </c>
      <c r="AD345" s="206">
        <v>26.209800000000001</v>
      </c>
      <c r="AE345" s="207" t="s">
        <v>1136</v>
      </c>
      <c r="AF345" s="209" t="s">
        <v>170</v>
      </c>
      <c r="AG345" s="209" t="s">
        <v>1137</v>
      </c>
      <c r="AH345" s="210">
        <v>1096981</v>
      </c>
      <c r="AI345" s="207" t="s">
        <v>1138</v>
      </c>
      <c r="AJ345" s="209" t="s">
        <v>173</v>
      </c>
      <c r="AK345" s="211">
        <v>201000</v>
      </c>
      <c r="AL345" s="212" t="s">
        <v>1053</v>
      </c>
    </row>
    <row r="346" spans="1:38" s="1" customFormat="1" ht="39">
      <c r="A346" s="215" t="s">
        <v>1139</v>
      </c>
      <c r="N346" s="11"/>
      <c r="O346" s="11"/>
      <c r="AC346" s="213">
        <v>30</v>
      </c>
      <c r="AD346" s="214">
        <v>23.0685</v>
      </c>
      <c r="AE346" s="215" t="s">
        <v>1139</v>
      </c>
      <c r="AF346" s="216" t="s">
        <v>170</v>
      </c>
      <c r="AG346" s="216" t="s">
        <v>1140</v>
      </c>
      <c r="AH346" s="217">
        <v>1097240</v>
      </c>
      <c r="AI346" s="215" t="s">
        <v>1141</v>
      </c>
      <c r="AJ346" s="216" t="s">
        <v>173</v>
      </c>
      <c r="AK346" s="218">
        <v>201000</v>
      </c>
      <c r="AL346" s="212" t="s">
        <v>1053</v>
      </c>
    </row>
    <row r="347" spans="1:38" s="1" customFormat="1" ht="39">
      <c r="A347" s="207" t="s">
        <v>1142</v>
      </c>
      <c r="N347" s="11"/>
      <c r="O347" s="11"/>
      <c r="AC347" s="205">
        <v>31</v>
      </c>
      <c r="AD347" s="206">
        <v>10.2424</v>
      </c>
      <c r="AE347" s="207" t="s">
        <v>1142</v>
      </c>
      <c r="AF347" s="209" t="s">
        <v>170</v>
      </c>
      <c r="AG347" s="209" t="s">
        <v>1143</v>
      </c>
      <c r="AH347" s="210">
        <v>1097786</v>
      </c>
      <c r="AI347" s="207" t="s">
        <v>1144</v>
      </c>
      <c r="AJ347" s="209" t="s">
        <v>173</v>
      </c>
      <c r="AK347" s="211">
        <v>201000</v>
      </c>
      <c r="AL347" s="212" t="s">
        <v>1053</v>
      </c>
    </row>
    <row r="348" spans="1:38" s="1" customFormat="1" ht="48.75">
      <c r="A348" s="207" t="s">
        <v>1145</v>
      </c>
      <c r="N348" s="11"/>
      <c r="O348" s="11"/>
      <c r="AC348" s="205">
        <v>1</v>
      </c>
      <c r="AD348" s="206">
        <v>59.63</v>
      </c>
      <c r="AE348" s="207" t="s">
        <v>1145</v>
      </c>
      <c r="AF348" s="209" t="s">
        <v>370</v>
      </c>
      <c r="AG348" s="209" t="s">
        <v>1146</v>
      </c>
      <c r="AH348" s="210">
        <v>1097323</v>
      </c>
      <c r="AI348" s="207" t="s">
        <v>1147</v>
      </c>
      <c r="AJ348" s="209" t="s">
        <v>167</v>
      </c>
      <c r="AK348" s="211">
        <v>201000</v>
      </c>
      <c r="AL348" s="212" t="s">
        <v>1148</v>
      </c>
    </row>
    <row r="349" spans="1:38" s="1" customFormat="1" ht="39">
      <c r="A349" s="215" t="s">
        <v>1149</v>
      </c>
      <c r="N349" s="11"/>
      <c r="O349" s="11"/>
      <c r="AC349" s="213">
        <v>2</v>
      </c>
      <c r="AD349" s="214">
        <v>55.876199999999997</v>
      </c>
      <c r="AE349" s="215" t="s">
        <v>1149</v>
      </c>
      <c r="AF349" s="216" t="s">
        <v>170</v>
      </c>
      <c r="AG349" s="216" t="s">
        <v>1150</v>
      </c>
      <c r="AH349" s="217">
        <v>1097359</v>
      </c>
      <c r="AI349" s="215" t="s">
        <v>1151</v>
      </c>
      <c r="AJ349" s="216" t="s">
        <v>173</v>
      </c>
      <c r="AK349" s="218">
        <v>201000</v>
      </c>
      <c r="AL349" s="212" t="s">
        <v>1148</v>
      </c>
    </row>
    <row r="350" spans="1:38" s="1" customFormat="1" ht="39">
      <c r="A350" s="207" t="s">
        <v>1152</v>
      </c>
      <c r="N350" s="11"/>
      <c r="O350" s="11"/>
      <c r="AC350" s="205">
        <v>3</v>
      </c>
      <c r="AD350" s="206">
        <v>53.454999999999998</v>
      </c>
      <c r="AE350" s="207" t="s">
        <v>1152</v>
      </c>
      <c r="AF350" s="209" t="s">
        <v>170</v>
      </c>
      <c r="AG350" s="209" t="s">
        <v>1153</v>
      </c>
      <c r="AH350" s="210">
        <v>1096966</v>
      </c>
      <c r="AI350" s="207" t="s">
        <v>1154</v>
      </c>
      <c r="AJ350" s="209" t="s">
        <v>173</v>
      </c>
      <c r="AK350" s="211">
        <v>201000</v>
      </c>
      <c r="AL350" s="212" t="s">
        <v>1148</v>
      </c>
    </row>
    <row r="351" spans="1:38" s="1" customFormat="1" ht="58.5">
      <c r="A351" s="215" t="s">
        <v>1155</v>
      </c>
      <c r="N351" s="11"/>
      <c r="O351" s="11"/>
      <c r="AC351" s="213">
        <v>4</v>
      </c>
      <c r="AD351" s="214">
        <v>53.168900000000001</v>
      </c>
      <c r="AE351" s="215" t="s">
        <v>1155</v>
      </c>
      <c r="AF351" s="216" t="s">
        <v>436</v>
      </c>
      <c r="AG351" s="216" t="s">
        <v>1156</v>
      </c>
      <c r="AH351" s="217">
        <v>1096946</v>
      </c>
      <c r="AI351" s="215" t="s">
        <v>1157</v>
      </c>
      <c r="AJ351" s="216" t="s">
        <v>173</v>
      </c>
      <c r="AK351" s="218">
        <v>201000</v>
      </c>
      <c r="AL351" s="212" t="s">
        <v>1148</v>
      </c>
    </row>
    <row r="352" spans="1:38" s="1" customFormat="1" ht="68.25">
      <c r="A352" s="207" t="s">
        <v>1158</v>
      </c>
      <c r="N352" s="11"/>
      <c r="O352" s="11"/>
      <c r="AC352" s="205">
        <v>5</v>
      </c>
      <c r="AD352" s="206">
        <v>52.886800000000001</v>
      </c>
      <c r="AE352" s="207" t="s">
        <v>1158</v>
      </c>
      <c r="AF352" s="209" t="s">
        <v>214</v>
      </c>
      <c r="AG352" s="209" t="s">
        <v>1159</v>
      </c>
      <c r="AH352" s="210">
        <v>1097569</v>
      </c>
      <c r="AI352" s="207" t="s">
        <v>1160</v>
      </c>
      <c r="AJ352" s="209" t="s">
        <v>173</v>
      </c>
      <c r="AK352" s="211">
        <v>201000</v>
      </c>
      <c r="AL352" s="212" t="s">
        <v>1148</v>
      </c>
    </row>
    <row r="353" spans="1:38" s="1" customFormat="1" ht="68.25">
      <c r="A353" s="215" t="s">
        <v>1161</v>
      </c>
      <c r="N353" s="11"/>
      <c r="O353" s="11"/>
      <c r="AC353" s="213">
        <v>6</v>
      </c>
      <c r="AD353" s="214">
        <v>52.789900000000003</v>
      </c>
      <c r="AE353" s="215" t="s">
        <v>1161</v>
      </c>
      <c r="AF353" s="216" t="s">
        <v>214</v>
      </c>
      <c r="AG353" s="216" t="s">
        <v>1162</v>
      </c>
      <c r="AH353" s="217">
        <v>1097313</v>
      </c>
      <c r="AI353" s="215" t="s">
        <v>1163</v>
      </c>
      <c r="AJ353" s="216" t="s">
        <v>173</v>
      </c>
      <c r="AK353" s="218">
        <v>201000</v>
      </c>
      <c r="AL353" s="212" t="s">
        <v>1148</v>
      </c>
    </row>
    <row r="354" spans="1:38" s="1" customFormat="1" ht="39">
      <c r="A354" s="207" t="s">
        <v>1164</v>
      </c>
      <c r="N354" s="11"/>
      <c r="O354" s="11"/>
      <c r="AC354" s="205">
        <v>7</v>
      </c>
      <c r="AD354" s="206">
        <v>52.773299999999999</v>
      </c>
      <c r="AE354" s="207" t="s">
        <v>1164</v>
      </c>
      <c r="AF354" s="209" t="s">
        <v>170</v>
      </c>
      <c r="AG354" s="209" t="s">
        <v>1165</v>
      </c>
      <c r="AH354" s="210">
        <v>1097046</v>
      </c>
      <c r="AI354" s="207" t="s">
        <v>1166</v>
      </c>
      <c r="AJ354" s="209" t="s">
        <v>173</v>
      </c>
      <c r="AK354" s="211">
        <v>201000</v>
      </c>
      <c r="AL354" s="212" t="s">
        <v>1148</v>
      </c>
    </row>
    <row r="355" spans="1:38" s="1" customFormat="1" ht="39">
      <c r="A355" s="215" t="s">
        <v>1167</v>
      </c>
      <c r="N355" s="11"/>
      <c r="O355" s="11"/>
      <c r="AC355" s="213">
        <v>8</v>
      </c>
      <c r="AD355" s="214">
        <v>52.6021</v>
      </c>
      <c r="AE355" s="215" t="s">
        <v>1167</v>
      </c>
      <c r="AF355" s="216" t="s">
        <v>170</v>
      </c>
      <c r="AG355" s="216" t="s">
        <v>1168</v>
      </c>
      <c r="AH355" s="217">
        <v>1097039</v>
      </c>
      <c r="AI355" s="215" t="s">
        <v>1169</v>
      </c>
      <c r="AJ355" s="216" t="s">
        <v>173</v>
      </c>
      <c r="AK355" s="218">
        <v>201000</v>
      </c>
      <c r="AL355" s="212" t="s">
        <v>1148</v>
      </c>
    </row>
    <row r="356" spans="1:38" s="1" customFormat="1" ht="39">
      <c r="A356" s="207" t="s">
        <v>1170</v>
      </c>
      <c r="N356" s="11"/>
      <c r="O356" s="11"/>
      <c r="AC356" s="205">
        <v>9</v>
      </c>
      <c r="AD356" s="206">
        <v>52.494100000000003</v>
      </c>
      <c r="AE356" s="207" t="s">
        <v>1170</v>
      </c>
      <c r="AF356" s="209" t="s">
        <v>170</v>
      </c>
      <c r="AG356" s="209" t="s">
        <v>1171</v>
      </c>
      <c r="AH356" s="210">
        <v>1097293</v>
      </c>
      <c r="AI356" s="207" t="s">
        <v>1172</v>
      </c>
      <c r="AJ356" s="209" t="s">
        <v>173</v>
      </c>
      <c r="AK356" s="211">
        <v>201000</v>
      </c>
      <c r="AL356" s="212" t="s">
        <v>1148</v>
      </c>
    </row>
    <row r="357" spans="1:38" s="1" customFormat="1" ht="39">
      <c r="A357" s="215" t="s">
        <v>1173</v>
      </c>
      <c r="N357" s="11"/>
      <c r="O357" s="11"/>
      <c r="AC357" s="213">
        <v>10</v>
      </c>
      <c r="AD357" s="214">
        <v>52.304499999999997</v>
      </c>
      <c r="AE357" s="215" t="s">
        <v>1173</v>
      </c>
      <c r="AF357" s="216" t="s">
        <v>170</v>
      </c>
      <c r="AG357" s="216" t="s">
        <v>1174</v>
      </c>
      <c r="AH357" s="217">
        <v>1097537</v>
      </c>
      <c r="AI357" s="215" t="s">
        <v>1175</v>
      </c>
      <c r="AJ357" s="216" t="s">
        <v>173</v>
      </c>
      <c r="AK357" s="218">
        <v>201000</v>
      </c>
      <c r="AL357" s="212" t="s">
        <v>1148</v>
      </c>
    </row>
    <row r="358" spans="1:38" s="1" customFormat="1" ht="58.5">
      <c r="A358" s="207" t="s">
        <v>1176</v>
      </c>
      <c r="N358" s="11"/>
      <c r="O358" s="11"/>
      <c r="AC358" s="205">
        <v>11</v>
      </c>
      <c r="AD358" s="206">
        <v>52.248199999999997</v>
      </c>
      <c r="AE358" s="207" t="s">
        <v>1176</v>
      </c>
      <c r="AF358" s="209" t="s">
        <v>436</v>
      </c>
      <c r="AG358" s="209" t="s">
        <v>1177</v>
      </c>
      <c r="AH358" s="210">
        <v>1097647</v>
      </c>
      <c r="AI358" s="207" t="s">
        <v>1178</v>
      </c>
      <c r="AJ358" s="209" t="s">
        <v>173</v>
      </c>
      <c r="AK358" s="211">
        <v>201000</v>
      </c>
      <c r="AL358" s="212" t="s">
        <v>1148</v>
      </c>
    </row>
    <row r="359" spans="1:38" s="1" customFormat="1" ht="39">
      <c r="A359" s="215" t="s">
        <v>1179</v>
      </c>
      <c r="N359" s="11"/>
      <c r="O359" s="11"/>
      <c r="AC359" s="213">
        <v>12</v>
      </c>
      <c r="AD359" s="214">
        <v>52.115000000000002</v>
      </c>
      <c r="AE359" s="215" t="s">
        <v>1179</v>
      </c>
      <c r="AF359" s="216" t="s">
        <v>170</v>
      </c>
      <c r="AG359" s="216" t="s">
        <v>1180</v>
      </c>
      <c r="AH359" s="217">
        <v>1097330</v>
      </c>
      <c r="AI359" s="215" t="s">
        <v>1181</v>
      </c>
      <c r="AJ359" s="216" t="s">
        <v>173</v>
      </c>
      <c r="AK359" s="218">
        <v>201000</v>
      </c>
      <c r="AL359" s="212" t="s">
        <v>1148</v>
      </c>
    </row>
    <row r="360" spans="1:38" s="1" customFormat="1" ht="39">
      <c r="A360" s="207" t="s">
        <v>1182</v>
      </c>
      <c r="N360" s="11"/>
      <c r="O360" s="11"/>
      <c r="AC360" s="205">
        <v>13</v>
      </c>
      <c r="AD360" s="206">
        <v>52.060200000000002</v>
      </c>
      <c r="AE360" s="207" t="s">
        <v>1182</v>
      </c>
      <c r="AF360" s="209" t="s">
        <v>170</v>
      </c>
      <c r="AG360" s="209" t="s">
        <v>1183</v>
      </c>
      <c r="AH360" s="210">
        <v>1097485</v>
      </c>
      <c r="AI360" s="207" t="s">
        <v>1184</v>
      </c>
      <c r="AJ360" s="209" t="s">
        <v>173</v>
      </c>
      <c r="AK360" s="211">
        <v>201000</v>
      </c>
      <c r="AL360" s="212" t="s">
        <v>1148</v>
      </c>
    </row>
    <row r="361" spans="1:38" s="1" customFormat="1" ht="39">
      <c r="A361" s="215" t="s">
        <v>1185</v>
      </c>
      <c r="N361" s="11"/>
      <c r="O361" s="11"/>
      <c r="AC361" s="213">
        <v>14</v>
      </c>
      <c r="AD361" s="214">
        <v>52.048200000000001</v>
      </c>
      <c r="AE361" s="215" t="s">
        <v>1185</v>
      </c>
      <c r="AF361" s="216" t="s">
        <v>170</v>
      </c>
      <c r="AG361" s="216" t="s">
        <v>1186</v>
      </c>
      <c r="AH361" s="217">
        <v>1096872</v>
      </c>
      <c r="AI361" s="215" t="s">
        <v>1187</v>
      </c>
      <c r="AJ361" s="216" t="s">
        <v>173</v>
      </c>
      <c r="AK361" s="218">
        <v>201000</v>
      </c>
      <c r="AL361" s="212" t="s">
        <v>1148</v>
      </c>
    </row>
    <row r="362" spans="1:38" s="1" customFormat="1" ht="39">
      <c r="A362" s="207" t="s">
        <v>1188</v>
      </c>
      <c r="N362" s="11"/>
      <c r="O362" s="11"/>
      <c r="AC362" s="205">
        <v>15</v>
      </c>
      <c r="AD362" s="206">
        <v>51.807699999999997</v>
      </c>
      <c r="AE362" s="207" t="s">
        <v>1188</v>
      </c>
      <c r="AF362" s="209" t="s">
        <v>170</v>
      </c>
      <c r="AG362" s="209" t="s">
        <v>1189</v>
      </c>
      <c r="AH362" s="210">
        <v>1097816</v>
      </c>
      <c r="AI362" s="207" t="s">
        <v>1190</v>
      </c>
      <c r="AJ362" s="209" t="s">
        <v>173</v>
      </c>
      <c r="AK362" s="211">
        <v>201000</v>
      </c>
      <c r="AL362" s="212" t="s">
        <v>1148</v>
      </c>
    </row>
    <row r="363" spans="1:38" s="1" customFormat="1" ht="58.5">
      <c r="A363" s="215" t="s">
        <v>1191</v>
      </c>
      <c r="N363" s="11"/>
      <c r="O363" s="11"/>
      <c r="AC363" s="213">
        <v>16</v>
      </c>
      <c r="AD363" s="214">
        <v>51.252800000000001</v>
      </c>
      <c r="AE363" s="215" t="s">
        <v>1191</v>
      </c>
      <c r="AF363" s="216" t="s">
        <v>436</v>
      </c>
      <c r="AG363" s="216" t="s">
        <v>1192</v>
      </c>
      <c r="AH363" s="217">
        <v>1097339</v>
      </c>
      <c r="AI363" s="215" t="s">
        <v>1193</v>
      </c>
      <c r="AJ363" s="216" t="s">
        <v>173</v>
      </c>
      <c r="AK363" s="218">
        <v>201000</v>
      </c>
      <c r="AL363" s="212" t="s">
        <v>1148</v>
      </c>
    </row>
    <row r="364" spans="1:38" s="1" customFormat="1" ht="39">
      <c r="A364" s="207" t="s">
        <v>1194</v>
      </c>
      <c r="N364" s="11"/>
      <c r="O364" s="11"/>
      <c r="AC364" s="205">
        <v>17</v>
      </c>
      <c r="AD364" s="206">
        <v>51.126300000000001</v>
      </c>
      <c r="AE364" s="207" t="s">
        <v>1194</v>
      </c>
      <c r="AF364" s="209" t="s">
        <v>170</v>
      </c>
      <c r="AG364" s="209" t="s">
        <v>925</v>
      </c>
      <c r="AH364" s="210">
        <v>1096914</v>
      </c>
      <c r="AI364" s="207" t="s">
        <v>1195</v>
      </c>
      <c r="AJ364" s="209" t="s">
        <v>173</v>
      </c>
      <c r="AK364" s="211">
        <v>201000</v>
      </c>
      <c r="AL364" s="212" t="s">
        <v>1148</v>
      </c>
    </row>
    <row r="365" spans="1:38" s="1" customFormat="1" ht="39">
      <c r="A365" s="215" t="s">
        <v>1196</v>
      </c>
      <c r="N365" s="11"/>
      <c r="O365" s="11"/>
      <c r="AC365" s="213">
        <v>18</v>
      </c>
      <c r="AD365" s="214">
        <v>50.926299999999998</v>
      </c>
      <c r="AE365" s="215" t="s">
        <v>1196</v>
      </c>
      <c r="AF365" s="216" t="s">
        <v>170</v>
      </c>
      <c r="AG365" s="216" t="s">
        <v>1197</v>
      </c>
      <c r="AH365" s="217">
        <v>1097146</v>
      </c>
      <c r="AI365" s="215" t="s">
        <v>1198</v>
      </c>
      <c r="AJ365" s="216" t="s">
        <v>173</v>
      </c>
      <c r="AK365" s="218">
        <v>201000</v>
      </c>
      <c r="AL365" s="212" t="s">
        <v>1148</v>
      </c>
    </row>
    <row r="366" spans="1:38" s="1" customFormat="1" ht="87.75">
      <c r="A366" s="289" t="s">
        <v>1199</v>
      </c>
      <c r="N366" s="11"/>
      <c r="O366" s="11"/>
      <c r="AC366" s="277">
        <v>19</v>
      </c>
      <c r="AD366" s="278">
        <v>50.7273</v>
      </c>
      <c r="AE366" s="289" t="s">
        <v>1199</v>
      </c>
      <c r="AF366" s="208" t="s">
        <v>351</v>
      </c>
      <c r="AG366" s="208" t="s">
        <v>1200</v>
      </c>
      <c r="AH366" s="280">
        <v>1097576</v>
      </c>
      <c r="AI366" s="289" t="s">
        <v>1201</v>
      </c>
      <c r="AJ366" s="279" t="s">
        <v>167</v>
      </c>
      <c r="AK366" s="281">
        <v>201000</v>
      </c>
      <c r="AL366" s="212" t="s">
        <v>1148</v>
      </c>
    </row>
    <row r="367" spans="1:38" s="1" customFormat="1" ht="39">
      <c r="A367" s="215" t="s">
        <v>1202</v>
      </c>
      <c r="N367" s="11"/>
      <c r="O367" s="11"/>
      <c r="AC367" s="213">
        <v>20</v>
      </c>
      <c r="AD367" s="214">
        <v>50.402500000000003</v>
      </c>
      <c r="AE367" s="215" t="s">
        <v>1202</v>
      </c>
      <c r="AF367" s="216" t="s">
        <v>170</v>
      </c>
      <c r="AG367" s="216" t="s">
        <v>454</v>
      </c>
      <c r="AH367" s="217">
        <v>1097398</v>
      </c>
      <c r="AI367" s="215" t="s">
        <v>1203</v>
      </c>
      <c r="AJ367" s="216" t="s">
        <v>173</v>
      </c>
      <c r="AK367" s="218">
        <v>201000</v>
      </c>
      <c r="AL367" s="212" t="s">
        <v>1148</v>
      </c>
    </row>
    <row r="368" spans="1:38" s="1" customFormat="1" ht="39">
      <c r="A368" s="207" t="s">
        <v>1204</v>
      </c>
      <c r="N368" s="11"/>
      <c r="O368" s="11"/>
      <c r="AC368" s="205">
        <v>21</v>
      </c>
      <c r="AD368" s="206">
        <v>50.242400000000004</v>
      </c>
      <c r="AE368" s="207" t="s">
        <v>1204</v>
      </c>
      <c r="AF368" s="209" t="s">
        <v>170</v>
      </c>
      <c r="AG368" s="209" t="s">
        <v>1205</v>
      </c>
      <c r="AH368" s="210">
        <v>1097033</v>
      </c>
      <c r="AI368" s="207" t="s">
        <v>1206</v>
      </c>
      <c r="AJ368" s="209" t="s">
        <v>173</v>
      </c>
      <c r="AK368" s="211">
        <v>201000</v>
      </c>
      <c r="AL368" s="212" t="s">
        <v>1148</v>
      </c>
    </row>
    <row r="369" spans="1:38" s="1" customFormat="1" ht="39">
      <c r="A369" s="215" t="s">
        <v>1207</v>
      </c>
      <c r="N369" s="11"/>
      <c r="O369" s="11"/>
      <c r="AC369" s="213">
        <v>22</v>
      </c>
      <c r="AD369" s="214">
        <v>50.084899999999998</v>
      </c>
      <c r="AE369" s="215" t="s">
        <v>1207</v>
      </c>
      <c r="AF369" s="216" t="s">
        <v>170</v>
      </c>
      <c r="AG369" s="216" t="s">
        <v>1208</v>
      </c>
      <c r="AH369" s="217">
        <v>1096907</v>
      </c>
      <c r="AI369" s="215" t="s">
        <v>1209</v>
      </c>
      <c r="AJ369" s="216" t="s">
        <v>173</v>
      </c>
      <c r="AK369" s="218">
        <v>201000</v>
      </c>
      <c r="AL369" s="212" t="s">
        <v>1148</v>
      </c>
    </row>
    <row r="370" spans="1:38" s="1" customFormat="1" ht="58.5">
      <c r="A370" s="207" t="s">
        <v>1210</v>
      </c>
      <c r="N370" s="11"/>
      <c r="O370" s="11"/>
      <c r="AC370" s="205">
        <v>23</v>
      </c>
      <c r="AD370" s="206">
        <v>49.899099999999997</v>
      </c>
      <c r="AE370" s="207" t="s">
        <v>1210</v>
      </c>
      <c r="AF370" s="209" t="s">
        <v>287</v>
      </c>
      <c r="AG370" s="209" t="s">
        <v>1211</v>
      </c>
      <c r="AH370" s="210">
        <v>1097117</v>
      </c>
      <c r="AI370" s="207" t="s">
        <v>1212</v>
      </c>
      <c r="AJ370" s="209" t="s">
        <v>173</v>
      </c>
      <c r="AK370" s="211">
        <v>201000</v>
      </c>
      <c r="AL370" s="212" t="s">
        <v>1148</v>
      </c>
    </row>
    <row r="371" spans="1:38" s="1" customFormat="1" ht="58.5">
      <c r="A371" s="215" t="s">
        <v>1213</v>
      </c>
      <c r="N371" s="11"/>
      <c r="O371" s="11"/>
      <c r="AC371" s="213">
        <v>24</v>
      </c>
      <c r="AD371" s="214">
        <v>49.657600000000002</v>
      </c>
      <c r="AE371" s="215" t="s">
        <v>1213</v>
      </c>
      <c r="AF371" s="216" t="s">
        <v>178</v>
      </c>
      <c r="AG371" s="216" t="s">
        <v>1214</v>
      </c>
      <c r="AH371" s="217">
        <v>1096908</v>
      </c>
      <c r="AI371" s="215" t="s">
        <v>1215</v>
      </c>
      <c r="AJ371" s="216" t="s">
        <v>173</v>
      </c>
      <c r="AK371" s="218">
        <v>201000</v>
      </c>
      <c r="AL371" s="212" t="s">
        <v>1148</v>
      </c>
    </row>
    <row r="372" spans="1:38" s="1" customFormat="1" ht="39">
      <c r="A372" s="207" t="s">
        <v>1216</v>
      </c>
      <c r="N372" s="11"/>
      <c r="O372" s="11"/>
      <c r="AC372" s="205">
        <v>25</v>
      </c>
      <c r="AD372" s="206">
        <v>49.627099999999999</v>
      </c>
      <c r="AE372" s="207" t="s">
        <v>1216</v>
      </c>
      <c r="AF372" s="209" t="s">
        <v>170</v>
      </c>
      <c r="AG372" s="209" t="s">
        <v>1217</v>
      </c>
      <c r="AH372" s="210">
        <v>1097741</v>
      </c>
      <c r="AI372" s="207" t="s">
        <v>1218</v>
      </c>
      <c r="AJ372" s="209" t="s">
        <v>173</v>
      </c>
      <c r="AK372" s="211">
        <v>201000</v>
      </c>
      <c r="AL372" s="212" t="s">
        <v>1148</v>
      </c>
    </row>
    <row r="373" spans="1:38" s="1" customFormat="1" ht="48.75">
      <c r="A373" s="215" t="s">
        <v>1219</v>
      </c>
      <c r="N373" s="11"/>
      <c r="O373" s="11"/>
      <c r="AC373" s="213">
        <v>26</v>
      </c>
      <c r="AD373" s="214">
        <v>49.395400000000002</v>
      </c>
      <c r="AE373" s="215" t="s">
        <v>1219</v>
      </c>
      <c r="AF373" s="216" t="s">
        <v>210</v>
      </c>
      <c r="AG373" s="216" t="s">
        <v>1220</v>
      </c>
      <c r="AH373" s="217">
        <v>1096862</v>
      </c>
      <c r="AI373" s="215" t="s">
        <v>1221</v>
      </c>
      <c r="AJ373" s="216" t="s">
        <v>173</v>
      </c>
      <c r="AK373" s="218">
        <v>201000</v>
      </c>
      <c r="AL373" s="212" t="s">
        <v>1148</v>
      </c>
    </row>
    <row r="374" spans="1:38" s="1" customFormat="1" ht="39">
      <c r="A374" s="207" t="s">
        <v>1222</v>
      </c>
      <c r="N374" s="11"/>
      <c r="O374" s="11"/>
      <c r="AC374" s="205">
        <v>27</v>
      </c>
      <c r="AD374" s="206">
        <v>49.383400000000002</v>
      </c>
      <c r="AE374" s="207" t="s">
        <v>1222</v>
      </c>
      <c r="AF374" s="209" t="s">
        <v>170</v>
      </c>
      <c r="AG374" s="209" t="s">
        <v>1223</v>
      </c>
      <c r="AH374" s="210">
        <v>1096858</v>
      </c>
      <c r="AI374" s="207" t="s">
        <v>1224</v>
      </c>
      <c r="AJ374" s="209" t="s">
        <v>173</v>
      </c>
      <c r="AK374" s="211">
        <v>201000</v>
      </c>
      <c r="AL374" s="212" t="s">
        <v>1148</v>
      </c>
    </row>
    <row r="375" spans="1:38" s="1" customFormat="1" ht="58.5">
      <c r="A375" s="215" t="s">
        <v>1225</v>
      </c>
      <c r="N375" s="11"/>
      <c r="O375" s="11"/>
      <c r="AC375" s="213">
        <v>28</v>
      </c>
      <c r="AD375" s="214">
        <v>49.285499999999999</v>
      </c>
      <c r="AE375" s="215" t="s">
        <v>1225</v>
      </c>
      <c r="AF375" s="216" t="s">
        <v>377</v>
      </c>
      <c r="AG375" s="216" t="s">
        <v>1226</v>
      </c>
      <c r="AH375" s="217">
        <v>1096919</v>
      </c>
      <c r="AI375" s="215" t="s">
        <v>1227</v>
      </c>
      <c r="AJ375" s="216" t="s">
        <v>173</v>
      </c>
      <c r="AK375" s="218">
        <v>201000</v>
      </c>
      <c r="AL375" s="212" t="s">
        <v>1148</v>
      </c>
    </row>
    <row r="376" spans="1:38" s="1" customFormat="1" ht="58.5">
      <c r="A376" s="207" t="s">
        <v>1228</v>
      </c>
      <c r="N376" s="11"/>
      <c r="O376" s="11"/>
      <c r="AC376" s="205">
        <v>29</v>
      </c>
      <c r="AD376" s="206">
        <v>49.205300000000001</v>
      </c>
      <c r="AE376" s="207" t="s">
        <v>1228</v>
      </c>
      <c r="AF376" s="209" t="s">
        <v>178</v>
      </c>
      <c r="AG376" s="208" t="s">
        <v>1229</v>
      </c>
      <c r="AH376" s="210">
        <v>1097298</v>
      </c>
      <c r="AI376" s="207" t="s">
        <v>1230</v>
      </c>
      <c r="AJ376" s="209" t="s">
        <v>173</v>
      </c>
      <c r="AK376" s="211">
        <v>201000</v>
      </c>
      <c r="AL376" s="212" t="s">
        <v>1148</v>
      </c>
    </row>
    <row r="377" spans="1:38" s="1" customFormat="1" ht="48.75">
      <c r="A377" s="215" t="s">
        <v>1231</v>
      </c>
      <c r="N377" s="11"/>
      <c r="O377" s="11"/>
      <c r="AC377" s="213">
        <v>30</v>
      </c>
      <c r="AD377" s="214">
        <v>49.2</v>
      </c>
      <c r="AE377" s="215" t="s">
        <v>1231</v>
      </c>
      <c r="AF377" s="216" t="s">
        <v>188</v>
      </c>
      <c r="AG377" s="216" t="s">
        <v>1232</v>
      </c>
      <c r="AH377" s="217">
        <v>1097484</v>
      </c>
      <c r="AI377" s="215" t="s">
        <v>1233</v>
      </c>
      <c r="AJ377" s="216" t="s">
        <v>167</v>
      </c>
      <c r="AK377" s="218">
        <v>201000</v>
      </c>
      <c r="AL377" s="212" t="s">
        <v>1148</v>
      </c>
    </row>
    <row r="378" spans="1:38" s="1" customFormat="1" ht="39">
      <c r="A378" s="207" t="s">
        <v>1234</v>
      </c>
      <c r="N378" s="11"/>
      <c r="O378" s="11"/>
      <c r="AC378" s="205">
        <v>31</v>
      </c>
      <c r="AD378" s="206">
        <v>49.081699999999998</v>
      </c>
      <c r="AE378" s="207" t="s">
        <v>1234</v>
      </c>
      <c r="AF378" s="209" t="s">
        <v>170</v>
      </c>
      <c r="AG378" s="209" t="s">
        <v>1235</v>
      </c>
      <c r="AH378" s="210">
        <v>1097143</v>
      </c>
      <c r="AI378" s="207" t="s">
        <v>1236</v>
      </c>
      <c r="AJ378" s="209" t="s">
        <v>173</v>
      </c>
      <c r="AK378" s="211">
        <v>201000</v>
      </c>
      <c r="AL378" s="212" t="s">
        <v>1148</v>
      </c>
    </row>
    <row r="379" spans="1:38" s="1" customFormat="1" ht="39">
      <c r="A379" s="215" t="s">
        <v>1237</v>
      </c>
      <c r="N379" s="11"/>
      <c r="O379" s="11"/>
      <c r="AC379" s="213">
        <v>32</v>
      </c>
      <c r="AD379" s="214">
        <v>48.999000000000002</v>
      </c>
      <c r="AE379" s="215" t="s">
        <v>1237</v>
      </c>
      <c r="AF379" s="216" t="s">
        <v>170</v>
      </c>
      <c r="AG379" s="216" t="s">
        <v>1238</v>
      </c>
      <c r="AH379" s="217">
        <v>1097011</v>
      </c>
      <c r="AI379" s="215" t="s">
        <v>1239</v>
      </c>
      <c r="AJ379" s="216" t="s">
        <v>173</v>
      </c>
      <c r="AK379" s="218">
        <v>201000</v>
      </c>
      <c r="AL379" s="212" t="s">
        <v>1148</v>
      </c>
    </row>
    <row r="380" spans="1:38" s="1" customFormat="1" ht="39">
      <c r="A380" s="207" t="s">
        <v>1240</v>
      </c>
      <c r="N380" s="11"/>
      <c r="O380" s="11"/>
      <c r="AC380" s="205">
        <v>33</v>
      </c>
      <c r="AD380" s="206">
        <v>48.811799999999998</v>
      </c>
      <c r="AE380" s="207" t="s">
        <v>1240</v>
      </c>
      <c r="AF380" s="208" t="s">
        <v>218</v>
      </c>
      <c r="AG380" s="209" t="s">
        <v>1241</v>
      </c>
      <c r="AH380" s="210">
        <v>1096989</v>
      </c>
      <c r="AI380" s="207" t="s">
        <v>1242</v>
      </c>
      <c r="AJ380" s="209" t="s">
        <v>173</v>
      </c>
      <c r="AK380" s="211">
        <v>201000</v>
      </c>
      <c r="AL380" s="212" t="s">
        <v>1148</v>
      </c>
    </row>
    <row r="381" spans="1:38" s="1" customFormat="1" ht="58.5">
      <c r="A381" s="215" t="s">
        <v>1243</v>
      </c>
      <c r="N381" s="11"/>
      <c r="O381" s="11"/>
      <c r="AC381" s="213">
        <v>34</v>
      </c>
      <c r="AD381" s="214">
        <v>48.804400000000001</v>
      </c>
      <c r="AE381" s="215" t="s">
        <v>1243</v>
      </c>
      <c r="AF381" s="271" t="s">
        <v>544</v>
      </c>
      <c r="AG381" s="271" t="s">
        <v>1244</v>
      </c>
      <c r="AH381" s="217">
        <v>1097061</v>
      </c>
      <c r="AI381" s="215" t="s">
        <v>1245</v>
      </c>
      <c r="AJ381" s="216" t="s">
        <v>173</v>
      </c>
      <c r="AK381" s="218">
        <v>201000</v>
      </c>
      <c r="AL381" s="212" t="s">
        <v>1148</v>
      </c>
    </row>
    <row r="382" spans="1:38" s="1" customFormat="1" ht="39">
      <c r="A382" s="207" t="s">
        <v>1246</v>
      </c>
      <c r="N382" s="11"/>
      <c r="O382" s="11"/>
      <c r="AC382" s="205">
        <v>35</v>
      </c>
      <c r="AD382" s="206">
        <v>48.796300000000002</v>
      </c>
      <c r="AE382" s="207" t="s">
        <v>1246</v>
      </c>
      <c r="AF382" s="208" t="s">
        <v>218</v>
      </c>
      <c r="AG382" s="209" t="s">
        <v>1247</v>
      </c>
      <c r="AH382" s="210">
        <v>1096875</v>
      </c>
      <c r="AI382" s="207" t="s">
        <v>1248</v>
      </c>
      <c r="AJ382" s="209" t="s">
        <v>173</v>
      </c>
      <c r="AK382" s="211">
        <v>201000</v>
      </c>
      <c r="AL382" s="212" t="s">
        <v>1148</v>
      </c>
    </row>
    <row r="383" spans="1:38" s="1" customFormat="1" ht="68.25">
      <c r="A383" s="273" t="s">
        <v>1249</v>
      </c>
      <c r="N383" s="11"/>
      <c r="O383" s="11"/>
      <c r="AC383" s="268">
        <v>36</v>
      </c>
      <c r="AD383" s="269">
        <v>48.706099999999999</v>
      </c>
      <c r="AE383" s="273" t="s">
        <v>1249</v>
      </c>
      <c r="AF383" s="271" t="s">
        <v>351</v>
      </c>
      <c r="AG383" s="270" t="s">
        <v>1250</v>
      </c>
      <c r="AH383" s="272">
        <v>1097422</v>
      </c>
      <c r="AI383" s="273" t="s">
        <v>1251</v>
      </c>
      <c r="AJ383" s="270" t="s">
        <v>173</v>
      </c>
      <c r="AK383" s="274">
        <v>201000</v>
      </c>
      <c r="AL383" s="212" t="s">
        <v>1148</v>
      </c>
    </row>
    <row r="384" spans="1:38" s="1" customFormat="1" ht="48.75">
      <c r="A384" s="207" t="s">
        <v>1252</v>
      </c>
      <c r="N384" s="11"/>
      <c r="O384" s="11"/>
      <c r="AC384" s="205">
        <v>37</v>
      </c>
      <c r="AD384" s="206">
        <v>48.682400000000001</v>
      </c>
      <c r="AE384" s="207" t="s">
        <v>1252</v>
      </c>
      <c r="AF384" s="208" t="s">
        <v>440</v>
      </c>
      <c r="AG384" s="209" t="s">
        <v>1253</v>
      </c>
      <c r="AH384" s="210">
        <v>1097213</v>
      </c>
      <c r="AI384" s="207" t="s">
        <v>1254</v>
      </c>
      <c r="AJ384" s="209" t="s">
        <v>173</v>
      </c>
      <c r="AK384" s="211">
        <v>201000</v>
      </c>
      <c r="AL384" s="212" t="s">
        <v>1148</v>
      </c>
    </row>
    <row r="385" spans="1:38" s="1" customFormat="1" ht="39">
      <c r="A385" s="215" t="s">
        <v>1255</v>
      </c>
      <c r="N385" s="11"/>
      <c r="O385" s="11"/>
      <c r="AC385" s="213">
        <v>38</v>
      </c>
      <c r="AD385" s="214">
        <v>48.558100000000003</v>
      </c>
      <c r="AE385" s="215" t="s">
        <v>1255</v>
      </c>
      <c r="AF385" s="271" t="s">
        <v>218</v>
      </c>
      <c r="AG385" s="216" t="s">
        <v>1256</v>
      </c>
      <c r="AH385" s="217">
        <v>1097372</v>
      </c>
      <c r="AI385" s="215" t="s">
        <v>1257</v>
      </c>
      <c r="AJ385" s="216" t="s">
        <v>173</v>
      </c>
      <c r="AK385" s="218">
        <v>201000</v>
      </c>
      <c r="AL385" s="212" t="s">
        <v>1148</v>
      </c>
    </row>
    <row r="386" spans="1:38" s="1" customFormat="1" ht="87.75">
      <c r="A386" s="289" t="s">
        <v>1258</v>
      </c>
      <c r="N386" s="11"/>
      <c r="O386" s="11"/>
      <c r="AC386" s="277">
        <v>39</v>
      </c>
      <c r="AD386" s="278">
        <v>48.545499999999997</v>
      </c>
      <c r="AE386" s="289" t="s">
        <v>1258</v>
      </c>
      <c r="AF386" s="208" t="s">
        <v>408</v>
      </c>
      <c r="AG386" s="208" t="s">
        <v>1259</v>
      </c>
      <c r="AH386" s="280">
        <v>1097324</v>
      </c>
      <c r="AI386" s="289" t="s">
        <v>1260</v>
      </c>
      <c r="AJ386" s="279" t="s">
        <v>167</v>
      </c>
      <c r="AK386" s="281">
        <v>201000</v>
      </c>
      <c r="AL386" s="212" t="s">
        <v>1148</v>
      </c>
    </row>
    <row r="387" spans="1:38" s="1" customFormat="1" ht="68.25">
      <c r="A387" s="215" t="s">
        <v>1261</v>
      </c>
      <c r="N387" s="11"/>
      <c r="O387" s="11"/>
      <c r="AC387" s="213">
        <v>40</v>
      </c>
      <c r="AD387" s="214">
        <v>48.500399999999999</v>
      </c>
      <c r="AE387" s="215" t="s">
        <v>1261</v>
      </c>
      <c r="AF387" s="271" t="s">
        <v>447</v>
      </c>
      <c r="AG387" s="216" t="s">
        <v>1262</v>
      </c>
      <c r="AH387" s="217">
        <v>1097434</v>
      </c>
      <c r="AI387" s="215" t="s">
        <v>1263</v>
      </c>
      <c r="AJ387" s="216" t="s">
        <v>167</v>
      </c>
      <c r="AK387" s="218">
        <v>201000</v>
      </c>
      <c r="AL387" s="212" t="s">
        <v>1148</v>
      </c>
    </row>
    <row r="388" spans="1:38" s="1" customFormat="1" ht="39">
      <c r="A388" s="207" t="s">
        <v>1264</v>
      </c>
      <c r="N388" s="11"/>
      <c r="O388" s="11"/>
      <c r="AC388" s="205">
        <v>41</v>
      </c>
      <c r="AD388" s="206">
        <v>48.498800000000003</v>
      </c>
      <c r="AE388" s="207" t="s">
        <v>1264</v>
      </c>
      <c r="AF388" s="208" t="s">
        <v>218</v>
      </c>
      <c r="AG388" s="209" t="s">
        <v>1265</v>
      </c>
      <c r="AH388" s="210">
        <v>1097139</v>
      </c>
      <c r="AI388" s="207" t="s">
        <v>1266</v>
      </c>
      <c r="AJ388" s="209" t="s">
        <v>173</v>
      </c>
      <c r="AK388" s="211">
        <v>200999.92</v>
      </c>
      <c r="AL388" s="212" t="s">
        <v>1148</v>
      </c>
    </row>
    <row r="389" spans="1:38" s="1" customFormat="1" ht="39">
      <c r="A389" s="215" t="s">
        <v>1267</v>
      </c>
      <c r="N389" s="11"/>
      <c r="O389" s="11"/>
      <c r="AC389" s="213">
        <v>42</v>
      </c>
      <c r="AD389" s="214">
        <v>48.441200000000002</v>
      </c>
      <c r="AE389" s="215" t="s">
        <v>1267</v>
      </c>
      <c r="AF389" s="271" t="s">
        <v>218</v>
      </c>
      <c r="AG389" s="216" t="s">
        <v>1268</v>
      </c>
      <c r="AH389" s="217">
        <v>1097015</v>
      </c>
      <c r="AI389" s="215" t="s">
        <v>1269</v>
      </c>
      <c r="AJ389" s="216" t="s">
        <v>173</v>
      </c>
      <c r="AK389" s="218">
        <v>201000</v>
      </c>
      <c r="AL389" s="212" t="s">
        <v>1148</v>
      </c>
    </row>
    <row r="390" spans="1:38" s="1" customFormat="1" ht="58.5">
      <c r="A390" s="207" t="s">
        <v>1270</v>
      </c>
      <c r="N390" s="11"/>
      <c r="O390" s="11"/>
      <c r="AC390" s="205">
        <v>43</v>
      </c>
      <c r="AD390" s="206">
        <v>48.352899999999998</v>
      </c>
      <c r="AE390" s="207" t="s">
        <v>1270</v>
      </c>
      <c r="AF390" s="208" t="s">
        <v>1271</v>
      </c>
      <c r="AG390" s="208" t="s">
        <v>1272</v>
      </c>
      <c r="AH390" s="210">
        <v>1097587</v>
      </c>
      <c r="AI390" s="207" t="s">
        <v>1273</v>
      </c>
      <c r="AJ390" s="209" t="s">
        <v>167</v>
      </c>
      <c r="AK390" s="211">
        <v>201000</v>
      </c>
      <c r="AL390" s="212" t="s">
        <v>1148</v>
      </c>
    </row>
    <row r="391" spans="1:38" s="1" customFormat="1" ht="39">
      <c r="A391" s="215" t="s">
        <v>1274</v>
      </c>
      <c r="N391" s="11"/>
      <c r="O391" s="11"/>
      <c r="AC391" s="213">
        <v>44</v>
      </c>
      <c r="AD391" s="214">
        <v>48.2624</v>
      </c>
      <c r="AE391" s="215" t="s">
        <v>1274</v>
      </c>
      <c r="AF391" s="271" t="s">
        <v>218</v>
      </c>
      <c r="AG391" s="216" t="s">
        <v>1275</v>
      </c>
      <c r="AH391" s="217">
        <v>1096924</v>
      </c>
      <c r="AI391" s="215" t="s">
        <v>1276</v>
      </c>
      <c r="AJ391" s="216" t="s">
        <v>173</v>
      </c>
      <c r="AK391" s="218">
        <v>201000</v>
      </c>
      <c r="AL391" s="212" t="s">
        <v>1148</v>
      </c>
    </row>
    <row r="392" spans="1:38" s="1" customFormat="1" ht="39">
      <c r="A392" s="207" t="s">
        <v>1277</v>
      </c>
      <c r="N392" s="11"/>
      <c r="O392" s="11"/>
      <c r="AC392" s="205">
        <v>45</v>
      </c>
      <c r="AD392" s="206">
        <v>48.2502</v>
      </c>
      <c r="AE392" s="207" t="s">
        <v>1277</v>
      </c>
      <c r="AF392" s="208" t="s">
        <v>218</v>
      </c>
      <c r="AG392" s="209" t="s">
        <v>1278</v>
      </c>
      <c r="AH392" s="210">
        <v>1097047</v>
      </c>
      <c r="AI392" s="207" t="s">
        <v>1279</v>
      </c>
      <c r="AJ392" s="209" t="s">
        <v>173</v>
      </c>
      <c r="AK392" s="211">
        <v>201000</v>
      </c>
      <c r="AL392" s="212" t="s">
        <v>1148</v>
      </c>
    </row>
    <row r="393" spans="1:38" s="1" customFormat="1" ht="39">
      <c r="A393" s="215" t="s">
        <v>1280</v>
      </c>
      <c r="N393" s="11"/>
      <c r="O393" s="11"/>
      <c r="AC393" s="213">
        <v>46</v>
      </c>
      <c r="AD393" s="214">
        <v>48.210999999999999</v>
      </c>
      <c r="AE393" s="215" t="s">
        <v>1280</v>
      </c>
      <c r="AF393" s="271" t="s">
        <v>218</v>
      </c>
      <c r="AG393" s="216" t="s">
        <v>1281</v>
      </c>
      <c r="AH393" s="217">
        <v>1096968</v>
      </c>
      <c r="AI393" s="215" t="s">
        <v>1282</v>
      </c>
      <c r="AJ393" s="216" t="s">
        <v>173</v>
      </c>
      <c r="AK393" s="218">
        <v>201000</v>
      </c>
      <c r="AL393" s="212" t="s">
        <v>1148</v>
      </c>
    </row>
    <row r="394" spans="1:38" s="1" customFormat="1" ht="39">
      <c r="A394" s="207" t="s">
        <v>1283</v>
      </c>
      <c r="N394" s="11"/>
      <c r="O394" s="11"/>
      <c r="AC394" s="205">
        <v>47</v>
      </c>
      <c r="AD394" s="206">
        <v>48.155900000000003</v>
      </c>
      <c r="AE394" s="207" t="s">
        <v>1283</v>
      </c>
      <c r="AF394" s="208" t="s">
        <v>218</v>
      </c>
      <c r="AG394" s="209" t="s">
        <v>1284</v>
      </c>
      <c r="AH394" s="210">
        <v>1097193</v>
      </c>
      <c r="AI394" s="207" t="s">
        <v>1285</v>
      </c>
      <c r="AJ394" s="209" t="s">
        <v>173</v>
      </c>
      <c r="AK394" s="211">
        <v>201000</v>
      </c>
      <c r="AL394" s="212" t="s">
        <v>1148</v>
      </c>
    </row>
    <row r="395" spans="1:38" s="1" customFormat="1" ht="39">
      <c r="A395" s="215" t="s">
        <v>1286</v>
      </c>
      <c r="N395" s="11"/>
      <c r="O395" s="11"/>
      <c r="AC395" s="213">
        <v>48</v>
      </c>
      <c r="AD395" s="214">
        <v>48.0261</v>
      </c>
      <c r="AE395" s="215" t="s">
        <v>1286</v>
      </c>
      <c r="AF395" s="271" t="s">
        <v>218</v>
      </c>
      <c r="AG395" s="216" t="s">
        <v>1287</v>
      </c>
      <c r="AH395" s="217">
        <v>1097623</v>
      </c>
      <c r="AI395" s="215" t="s">
        <v>1288</v>
      </c>
      <c r="AJ395" s="216" t="s">
        <v>173</v>
      </c>
      <c r="AK395" s="218">
        <v>201000</v>
      </c>
      <c r="AL395" s="212" t="s">
        <v>1148</v>
      </c>
    </row>
    <row r="396" spans="1:38" s="1" customFormat="1" ht="68.25">
      <c r="A396" s="289" t="s">
        <v>1289</v>
      </c>
      <c r="N396" s="11"/>
      <c r="O396" s="11"/>
      <c r="AC396" s="277">
        <v>49</v>
      </c>
      <c r="AD396" s="278">
        <v>48.012799999999999</v>
      </c>
      <c r="AE396" s="289" t="s">
        <v>1289</v>
      </c>
      <c r="AF396" s="208" t="s">
        <v>351</v>
      </c>
      <c r="AG396" s="279" t="s">
        <v>1290</v>
      </c>
      <c r="AH396" s="280">
        <v>1097649</v>
      </c>
      <c r="AI396" s="289" t="s">
        <v>1291</v>
      </c>
      <c r="AJ396" s="279" t="s">
        <v>173</v>
      </c>
      <c r="AK396" s="281">
        <v>201000</v>
      </c>
      <c r="AL396" s="212" t="s">
        <v>1148</v>
      </c>
    </row>
    <row r="397" spans="1:38" s="1" customFormat="1" ht="39">
      <c r="A397" s="215" t="s">
        <v>1292</v>
      </c>
      <c r="N397" s="11"/>
      <c r="O397" s="11"/>
      <c r="AC397" s="213">
        <v>50</v>
      </c>
      <c r="AD397" s="214">
        <v>47.874000000000002</v>
      </c>
      <c r="AE397" s="215" t="s">
        <v>1292</v>
      </c>
      <c r="AF397" s="271" t="s">
        <v>218</v>
      </c>
      <c r="AG397" s="216" t="s">
        <v>1293</v>
      </c>
      <c r="AH397" s="217">
        <v>1097223</v>
      </c>
      <c r="AI397" s="215" t="s">
        <v>1294</v>
      </c>
      <c r="AJ397" s="216" t="s">
        <v>173</v>
      </c>
      <c r="AK397" s="218">
        <v>201000</v>
      </c>
      <c r="AL397" s="212" t="s">
        <v>1148</v>
      </c>
    </row>
    <row r="398" spans="1:38" s="1" customFormat="1" ht="39">
      <c r="A398" s="207" t="s">
        <v>1295</v>
      </c>
      <c r="N398" s="11"/>
      <c r="O398" s="11"/>
      <c r="AC398" s="205">
        <v>51</v>
      </c>
      <c r="AD398" s="206">
        <v>47.845399999999998</v>
      </c>
      <c r="AE398" s="207" t="s">
        <v>1295</v>
      </c>
      <c r="AF398" s="208" t="s">
        <v>218</v>
      </c>
      <c r="AG398" s="209" t="s">
        <v>1296</v>
      </c>
      <c r="AH398" s="210">
        <v>1097670</v>
      </c>
      <c r="AI398" s="207" t="s">
        <v>1297</v>
      </c>
      <c r="AJ398" s="209" t="s">
        <v>173</v>
      </c>
      <c r="AK398" s="211">
        <v>201000</v>
      </c>
      <c r="AL398" s="212" t="s">
        <v>1148</v>
      </c>
    </row>
    <row r="399" spans="1:38" s="1" customFormat="1" ht="39">
      <c r="A399" s="215" t="s">
        <v>1298</v>
      </c>
      <c r="N399" s="11"/>
      <c r="O399" s="11"/>
      <c r="AC399" s="213">
        <v>52</v>
      </c>
      <c r="AD399" s="214">
        <v>47.7072</v>
      </c>
      <c r="AE399" s="215" t="s">
        <v>1298</v>
      </c>
      <c r="AF399" s="271" t="s">
        <v>218</v>
      </c>
      <c r="AG399" s="216" t="s">
        <v>1299</v>
      </c>
      <c r="AH399" s="217">
        <v>1097668</v>
      </c>
      <c r="AI399" s="215" t="s">
        <v>1300</v>
      </c>
      <c r="AJ399" s="216" t="s">
        <v>173</v>
      </c>
      <c r="AK399" s="218">
        <v>201000</v>
      </c>
      <c r="AL399" s="212" t="s">
        <v>1148</v>
      </c>
    </row>
    <row r="400" spans="1:38" s="1" customFormat="1" ht="39">
      <c r="A400" s="207" t="s">
        <v>1301</v>
      </c>
      <c r="N400" s="11"/>
      <c r="O400" s="11"/>
      <c r="AC400" s="205">
        <v>53</v>
      </c>
      <c r="AD400" s="206">
        <v>47.619599999999998</v>
      </c>
      <c r="AE400" s="207" t="s">
        <v>1301</v>
      </c>
      <c r="AF400" s="208" t="s">
        <v>218</v>
      </c>
      <c r="AG400" s="209" t="s">
        <v>1302</v>
      </c>
      <c r="AH400" s="210">
        <v>1097000</v>
      </c>
      <c r="AI400" s="207" t="s">
        <v>1303</v>
      </c>
      <c r="AJ400" s="209" t="s">
        <v>173</v>
      </c>
      <c r="AK400" s="211">
        <v>201000</v>
      </c>
      <c r="AL400" s="212" t="s">
        <v>1148</v>
      </c>
    </row>
    <row r="401" spans="1:38" s="1" customFormat="1" ht="39">
      <c r="A401" s="215" t="s">
        <v>1304</v>
      </c>
      <c r="N401" s="11"/>
      <c r="O401" s="11"/>
      <c r="AC401" s="213">
        <v>54</v>
      </c>
      <c r="AD401" s="214">
        <v>47.578499999999998</v>
      </c>
      <c r="AE401" s="215" t="s">
        <v>1304</v>
      </c>
      <c r="AF401" s="271" t="s">
        <v>218</v>
      </c>
      <c r="AG401" s="216" t="s">
        <v>1305</v>
      </c>
      <c r="AH401" s="217">
        <v>1097772</v>
      </c>
      <c r="AI401" s="215" t="s">
        <v>1306</v>
      </c>
      <c r="AJ401" s="216" t="s">
        <v>173</v>
      </c>
      <c r="AK401" s="218">
        <v>201000</v>
      </c>
      <c r="AL401" s="212" t="s">
        <v>1148</v>
      </c>
    </row>
    <row r="402" spans="1:38" s="1" customFormat="1" ht="48.75">
      <c r="A402" s="207" t="s">
        <v>1307</v>
      </c>
      <c r="N402" s="11"/>
      <c r="O402" s="11"/>
      <c r="AC402" s="205">
        <v>55</v>
      </c>
      <c r="AD402" s="206">
        <v>47.563299999999998</v>
      </c>
      <c r="AE402" s="207" t="s">
        <v>1307</v>
      </c>
      <c r="AF402" s="208" t="s">
        <v>440</v>
      </c>
      <c r="AG402" s="209" t="s">
        <v>1308</v>
      </c>
      <c r="AH402" s="210">
        <v>1097460</v>
      </c>
      <c r="AI402" s="207" t="s">
        <v>1309</v>
      </c>
      <c r="AJ402" s="209" t="s">
        <v>173</v>
      </c>
      <c r="AK402" s="211">
        <v>201000</v>
      </c>
      <c r="AL402" s="212" t="s">
        <v>1148</v>
      </c>
    </row>
    <row r="403" spans="1:38" s="1" customFormat="1" ht="39">
      <c r="A403" s="215" t="s">
        <v>1310</v>
      </c>
      <c r="N403" s="11"/>
      <c r="O403" s="11"/>
      <c r="AC403" s="213">
        <v>56</v>
      </c>
      <c r="AD403" s="214">
        <v>47.524099999999997</v>
      </c>
      <c r="AE403" s="215" t="s">
        <v>1310</v>
      </c>
      <c r="AF403" s="271" t="s">
        <v>218</v>
      </c>
      <c r="AG403" s="216" t="s">
        <v>1311</v>
      </c>
      <c r="AH403" s="217">
        <v>1096889</v>
      </c>
      <c r="AI403" s="215" t="s">
        <v>1312</v>
      </c>
      <c r="AJ403" s="216" t="s">
        <v>173</v>
      </c>
      <c r="AK403" s="218">
        <v>201000</v>
      </c>
      <c r="AL403" s="212" t="s">
        <v>1148</v>
      </c>
    </row>
    <row r="404" spans="1:38" s="1" customFormat="1" ht="68.25">
      <c r="A404" s="289" t="s">
        <v>1313</v>
      </c>
      <c r="N404" s="11"/>
      <c r="O404" s="11"/>
      <c r="AC404" s="277">
        <v>57</v>
      </c>
      <c r="AD404" s="278">
        <v>47.521000000000001</v>
      </c>
      <c r="AE404" s="289" t="s">
        <v>1313</v>
      </c>
      <c r="AF404" s="208" t="s">
        <v>351</v>
      </c>
      <c r="AG404" s="209" t="s">
        <v>1314</v>
      </c>
      <c r="AH404" s="280">
        <v>1097571</v>
      </c>
      <c r="AI404" s="289" t="s">
        <v>1315</v>
      </c>
      <c r="AJ404" s="279" t="s">
        <v>173</v>
      </c>
      <c r="AK404" s="281">
        <v>201000</v>
      </c>
      <c r="AL404" s="212" t="s">
        <v>1148</v>
      </c>
    </row>
    <row r="405" spans="1:38" s="1" customFormat="1" ht="39">
      <c r="A405" s="215" t="s">
        <v>1316</v>
      </c>
      <c r="N405" s="11"/>
      <c r="O405" s="11"/>
      <c r="AC405" s="213">
        <v>58</v>
      </c>
      <c r="AD405" s="214">
        <v>47.425699999999999</v>
      </c>
      <c r="AE405" s="215" t="s">
        <v>1316</v>
      </c>
      <c r="AF405" s="271" t="s">
        <v>218</v>
      </c>
      <c r="AG405" s="216" t="s">
        <v>1317</v>
      </c>
      <c r="AH405" s="217">
        <v>1097476</v>
      </c>
      <c r="AI405" s="215" t="s">
        <v>1318</v>
      </c>
      <c r="AJ405" s="216" t="s">
        <v>173</v>
      </c>
      <c r="AK405" s="218">
        <v>201000</v>
      </c>
      <c r="AL405" s="212" t="s">
        <v>1148</v>
      </c>
    </row>
    <row r="406" spans="1:38" s="1" customFormat="1" ht="39">
      <c r="A406" s="207" t="s">
        <v>1319</v>
      </c>
      <c r="N406" s="11"/>
      <c r="O406" s="11"/>
      <c r="AC406" s="205">
        <v>59</v>
      </c>
      <c r="AD406" s="206">
        <v>47.3752</v>
      </c>
      <c r="AE406" s="207" t="s">
        <v>1319</v>
      </c>
      <c r="AF406" s="208" t="s">
        <v>218</v>
      </c>
      <c r="AG406" s="209" t="s">
        <v>1320</v>
      </c>
      <c r="AH406" s="210">
        <v>1097060</v>
      </c>
      <c r="AI406" s="207" t="s">
        <v>1321</v>
      </c>
      <c r="AJ406" s="209" t="s">
        <v>173</v>
      </c>
      <c r="AK406" s="211">
        <v>201000</v>
      </c>
      <c r="AL406" s="212" t="s">
        <v>1148</v>
      </c>
    </row>
    <row r="407" spans="1:38" s="1" customFormat="1" ht="68.25">
      <c r="A407" s="273" t="s">
        <v>1322</v>
      </c>
      <c r="N407" s="11"/>
      <c r="O407" s="11"/>
      <c r="AC407" s="268">
        <v>60</v>
      </c>
      <c r="AD407" s="269">
        <v>47.335900000000002</v>
      </c>
      <c r="AE407" s="273" t="s">
        <v>1322</v>
      </c>
      <c r="AF407" s="271" t="s">
        <v>351</v>
      </c>
      <c r="AG407" s="270" t="s">
        <v>1323</v>
      </c>
      <c r="AH407" s="272">
        <v>1097424</v>
      </c>
      <c r="AI407" s="273" t="s">
        <v>1324</v>
      </c>
      <c r="AJ407" s="270" t="s">
        <v>173</v>
      </c>
      <c r="AK407" s="274">
        <v>201000</v>
      </c>
      <c r="AL407" s="212" t="s">
        <v>1148</v>
      </c>
    </row>
    <row r="408" spans="1:38" s="1" customFormat="1" ht="39">
      <c r="A408" s="207" t="s">
        <v>1325</v>
      </c>
      <c r="N408" s="11"/>
      <c r="O408" s="11"/>
      <c r="AC408" s="205">
        <v>61</v>
      </c>
      <c r="AD408" s="206">
        <v>47.322600000000001</v>
      </c>
      <c r="AE408" s="207" t="s">
        <v>1325</v>
      </c>
      <c r="AF408" s="208" t="s">
        <v>218</v>
      </c>
      <c r="AG408" s="209" t="s">
        <v>1326</v>
      </c>
      <c r="AH408" s="210">
        <v>1097049</v>
      </c>
      <c r="AI408" s="207" t="s">
        <v>1327</v>
      </c>
      <c r="AJ408" s="209" t="s">
        <v>173</v>
      </c>
      <c r="AK408" s="211">
        <v>201000</v>
      </c>
      <c r="AL408" s="212" t="s">
        <v>1148</v>
      </c>
    </row>
    <row r="409" spans="1:38" s="1" customFormat="1" ht="58.5">
      <c r="A409" s="215" t="s">
        <v>1328</v>
      </c>
      <c r="N409" s="11"/>
      <c r="O409" s="11"/>
      <c r="AC409" s="213">
        <v>62</v>
      </c>
      <c r="AD409" s="214">
        <v>47.32</v>
      </c>
      <c r="AE409" s="215" t="s">
        <v>1328</v>
      </c>
      <c r="AF409" s="271" t="s">
        <v>466</v>
      </c>
      <c r="AG409" s="271" t="s">
        <v>1329</v>
      </c>
      <c r="AH409" s="217">
        <v>1097701</v>
      </c>
      <c r="AI409" s="215" t="s">
        <v>1330</v>
      </c>
      <c r="AJ409" s="216" t="s">
        <v>173</v>
      </c>
      <c r="AK409" s="218">
        <v>201000</v>
      </c>
      <c r="AL409" s="212" t="s">
        <v>1148</v>
      </c>
    </row>
    <row r="410" spans="1:38" s="1" customFormat="1" ht="39">
      <c r="A410" s="207" t="s">
        <v>1331</v>
      </c>
      <c r="N410" s="11"/>
      <c r="O410" s="11"/>
      <c r="AC410" s="205">
        <v>63</v>
      </c>
      <c r="AD410" s="206">
        <v>47.218499999999999</v>
      </c>
      <c r="AE410" s="207" t="s">
        <v>1331</v>
      </c>
      <c r="AF410" s="208" t="s">
        <v>218</v>
      </c>
      <c r="AG410" s="209" t="s">
        <v>1332</v>
      </c>
      <c r="AH410" s="210">
        <v>1097679</v>
      </c>
      <c r="AI410" s="207" t="s">
        <v>1333</v>
      </c>
      <c r="AJ410" s="209" t="s">
        <v>173</v>
      </c>
      <c r="AK410" s="211">
        <v>201000</v>
      </c>
      <c r="AL410" s="212" t="s">
        <v>1148</v>
      </c>
    </row>
    <row r="411" spans="1:38" s="1" customFormat="1" ht="48.75">
      <c r="A411" s="215" t="s">
        <v>1334</v>
      </c>
      <c r="N411" s="11"/>
      <c r="O411" s="11"/>
      <c r="AC411" s="213">
        <v>64</v>
      </c>
      <c r="AD411" s="214">
        <v>47.180999999999997</v>
      </c>
      <c r="AE411" s="215" t="s">
        <v>1334</v>
      </c>
      <c r="AF411" s="271" t="s">
        <v>218</v>
      </c>
      <c r="AG411" s="271" t="s">
        <v>1335</v>
      </c>
      <c r="AH411" s="217">
        <v>1096965</v>
      </c>
      <c r="AI411" s="215" t="s">
        <v>1336</v>
      </c>
      <c r="AJ411" s="216" t="s">
        <v>173</v>
      </c>
      <c r="AK411" s="218">
        <v>201000</v>
      </c>
      <c r="AL411" s="212" t="s">
        <v>1148</v>
      </c>
    </row>
    <row r="412" spans="1:38" s="1" customFormat="1" ht="39">
      <c r="A412" s="207" t="s">
        <v>1337</v>
      </c>
      <c r="N412" s="11"/>
      <c r="O412" s="11"/>
      <c r="AC412" s="205">
        <v>65</v>
      </c>
      <c r="AD412" s="206">
        <v>47.068199999999997</v>
      </c>
      <c r="AE412" s="207" t="s">
        <v>1337</v>
      </c>
      <c r="AF412" s="208" t="s">
        <v>218</v>
      </c>
      <c r="AG412" s="209" t="s">
        <v>1338</v>
      </c>
      <c r="AH412" s="210">
        <v>1097742</v>
      </c>
      <c r="AI412" s="207" t="s">
        <v>1339</v>
      </c>
      <c r="AJ412" s="209" t="s">
        <v>173</v>
      </c>
      <c r="AK412" s="211">
        <v>201000</v>
      </c>
      <c r="AL412" s="212" t="s">
        <v>1148</v>
      </c>
    </row>
    <row r="413" spans="1:38" s="1" customFormat="1" ht="39">
      <c r="A413" s="215" t="s">
        <v>1340</v>
      </c>
      <c r="N413" s="11"/>
      <c r="O413" s="11"/>
      <c r="AC413" s="213">
        <v>66</v>
      </c>
      <c r="AD413" s="214">
        <v>46.980899999999998</v>
      </c>
      <c r="AE413" s="215" t="s">
        <v>1340</v>
      </c>
      <c r="AF413" s="271" t="s">
        <v>218</v>
      </c>
      <c r="AG413" s="216" t="s">
        <v>1341</v>
      </c>
      <c r="AH413" s="217">
        <v>1097590</v>
      </c>
      <c r="AI413" s="215" t="s">
        <v>1342</v>
      </c>
      <c r="AJ413" s="216" t="s">
        <v>173</v>
      </c>
      <c r="AK413" s="218">
        <v>201000</v>
      </c>
      <c r="AL413" s="212" t="s">
        <v>1148</v>
      </c>
    </row>
    <row r="414" spans="1:38" s="1" customFormat="1" ht="48.75">
      <c r="A414" s="207" t="s">
        <v>1343</v>
      </c>
      <c r="N414" s="11"/>
      <c r="O414" s="11"/>
      <c r="AC414" s="205">
        <v>67</v>
      </c>
      <c r="AD414" s="206">
        <v>46.901499999999999</v>
      </c>
      <c r="AE414" s="207" t="s">
        <v>1343</v>
      </c>
      <c r="AF414" s="208" t="s">
        <v>440</v>
      </c>
      <c r="AG414" s="209" t="s">
        <v>1344</v>
      </c>
      <c r="AH414" s="210">
        <v>1096822</v>
      </c>
      <c r="AI414" s="207" t="s">
        <v>1345</v>
      </c>
      <c r="AJ414" s="209" t="s">
        <v>173</v>
      </c>
      <c r="AK414" s="211">
        <v>201000</v>
      </c>
      <c r="AL414" s="212" t="s">
        <v>1148</v>
      </c>
    </row>
    <row r="415" spans="1:38" s="1" customFormat="1" ht="39">
      <c r="A415" s="215" t="s">
        <v>1346</v>
      </c>
      <c r="N415" s="11"/>
      <c r="O415" s="11"/>
      <c r="AC415" s="213">
        <v>68</v>
      </c>
      <c r="AD415" s="214">
        <v>46.814900000000002</v>
      </c>
      <c r="AE415" s="215" t="s">
        <v>1346</v>
      </c>
      <c r="AF415" s="271" t="s">
        <v>218</v>
      </c>
      <c r="AG415" s="216" t="s">
        <v>1347</v>
      </c>
      <c r="AH415" s="217">
        <v>1097448</v>
      </c>
      <c r="AI415" s="215" t="s">
        <v>1348</v>
      </c>
      <c r="AJ415" s="216" t="s">
        <v>173</v>
      </c>
      <c r="AK415" s="218">
        <v>201000</v>
      </c>
      <c r="AL415" s="212" t="s">
        <v>1148</v>
      </c>
    </row>
    <row r="416" spans="1:38" s="1" customFormat="1" ht="39">
      <c r="A416" s="207" t="s">
        <v>1349</v>
      </c>
      <c r="N416" s="11"/>
      <c r="O416" s="11"/>
      <c r="AC416" s="205">
        <v>69</v>
      </c>
      <c r="AD416" s="206">
        <v>46.786299999999997</v>
      </c>
      <c r="AE416" s="207" t="s">
        <v>1349</v>
      </c>
      <c r="AF416" s="208" t="s">
        <v>218</v>
      </c>
      <c r="AG416" s="209" t="s">
        <v>1350</v>
      </c>
      <c r="AH416" s="210">
        <v>1096987</v>
      </c>
      <c r="AI416" s="207" t="s">
        <v>1351</v>
      </c>
      <c r="AJ416" s="209" t="s">
        <v>173</v>
      </c>
      <c r="AK416" s="211">
        <v>201000</v>
      </c>
      <c r="AL416" s="212" t="s">
        <v>1148</v>
      </c>
    </row>
    <row r="417" spans="1:38" s="1" customFormat="1" ht="58.5">
      <c r="A417" s="215" t="s">
        <v>1352</v>
      </c>
      <c r="N417" s="11"/>
      <c r="O417" s="11"/>
      <c r="AC417" s="213">
        <v>70</v>
      </c>
      <c r="AD417" s="214">
        <v>46.772100000000002</v>
      </c>
      <c r="AE417" s="215" t="s">
        <v>1352</v>
      </c>
      <c r="AF417" s="271" t="s">
        <v>544</v>
      </c>
      <c r="AG417" s="216" t="s">
        <v>1353</v>
      </c>
      <c r="AH417" s="217">
        <v>1097137</v>
      </c>
      <c r="AI417" s="215" t="s">
        <v>1354</v>
      </c>
      <c r="AJ417" s="216" t="s">
        <v>173</v>
      </c>
      <c r="AK417" s="218">
        <v>201000</v>
      </c>
      <c r="AL417" s="212" t="s">
        <v>1148</v>
      </c>
    </row>
    <row r="418" spans="1:38" s="1" customFormat="1" ht="39">
      <c r="A418" s="207" t="s">
        <v>1355</v>
      </c>
      <c r="N418" s="11"/>
      <c r="O418" s="11"/>
      <c r="AC418" s="205">
        <v>71</v>
      </c>
      <c r="AD418" s="206">
        <v>46.748899999999999</v>
      </c>
      <c r="AE418" s="207" t="s">
        <v>1355</v>
      </c>
      <c r="AF418" s="208" t="s">
        <v>218</v>
      </c>
      <c r="AG418" s="209" t="s">
        <v>1356</v>
      </c>
      <c r="AH418" s="210">
        <v>1097017</v>
      </c>
      <c r="AI418" s="207" t="s">
        <v>1357</v>
      </c>
      <c r="AJ418" s="209" t="s">
        <v>173</v>
      </c>
      <c r="AK418" s="211">
        <v>201000</v>
      </c>
      <c r="AL418" s="212" t="s">
        <v>1148</v>
      </c>
    </row>
    <row r="419" spans="1:38" s="1" customFormat="1" ht="39">
      <c r="A419" s="215" t="s">
        <v>1358</v>
      </c>
      <c r="N419" s="11"/>
      <c r="O419" s="11"/>
      <c r="AC419" s="213">
        <v>72</v>
      </c>
      <c r="AD419" s="214">
        <v>46.716999999999999</v>
      </c>
      <c r="AE419" s="215" t="s">
        <v>1358</v>
      </c>
      <c r="AF419" s="271" t="s">
        <v>218</v>
      </c>
      <c r="AG419" s="216" t="s">
        <v>1359</v>
      </c>
      <c r="AH419" s="217">
        <v>1097400</v>
      </c>
      <c r="AI419" s="215" t="s">
        <v>1360</v>
      </c>
      <c r="AJ419" s="216" t="s">
        <v>173</v>
      </c>
      <c r="AK419" s="218">
        <v>201000</v>
      </c>
      <c r="AL419" s="212" t="s">
        <v>1148</v>
      </c>
    </row>
    <row r="420" spans="1:38" s="1" customFormat="1" ht="58.5">
      <c r="A420" s="207" t="s">
        <v>1361</v>
      </c>
      <c r="N420" s="11"/>
      <c r="O420" s="11"/>
      <c r="AC420" s="205">
        <v>73</v>
      </c>
      <c r="AD420" s="206">
        <v>46.669600000000003</v>
      </c>
      <c r="AE420" s="207" t="s">
        <v>1361</v>
      </c>
      <c r="AF420" s="208" t="s">
        <v>466</v>
      </c>
      <c r="AG420" s="209" t="s">
        <v>1362</v>
      </c>
      <c r="AH420" s="210">
        <v>1097014</v>
      </c>
      <c r="AI420" s="207" t="s">
        <v>1363</v>
      </c>
      <c r="AJ420" s="209" t="s">
        <v>173</v>
      </c>
      <c r="AK420" s="211">
        <v>201000</v>
      </c>
      <c r="AL420" s="212" t="s">
        <v>1148</v>
      </c>
    </row>
    <row r="421" spans="1:38" s="1" customFormat="1" ht="39">
      <c r="A421" s="215" t="s">
        <v>1364</v>
      </c>
      <c r="N421" s="11"/>
      <c r="O421" s="11"/>
      <c r="AC421" s="213">
        <v>74</v>
      </c>
      <c r="AD421" s="214">
        <v>46.656500000000001</v>
      </c>
      <c r="AE421" s="215" t="s">
        <v>1364</v>
      </c>
      <c r="AF421" s="271" t="s">
        <v>218</v>
      </c>
      <c r="AG421" s="216" t="s">
        <v>1365</v>
      </c>
      <c r="AH421" s="217">
        <v>1097373</v>
      </c>
      <c r="AI421" s="215" t="s">
        <v>1366</v>
      </c>
      <c r="AJ421" s="216" t="s">
        <v>173</v>
      </c>
      <c r="AK421" s="218">
        <v>201000</v>
      </c>
      <c r="AL421" s="212" t="s">
        <v>1148</v>
      </c>
    </row>
    <row r="422" spans="1:38" s="1" customFormat="1" ht="39">
      <c r="A422" s="207" t="s">
        <v>1367</v>
      </c>
      <c r="N422" s="11"/>
      <c r="O422" s="11"/>
      <c r="AC422" s="205">
        <v>75</v>
      </c>
      <c r="AD422" s="206">
        <v>46.6008</v>
      </c>
      <c r="AE422" s="207" t="s">
        <v>1367</v>
      </c>
      <c r="AF422" s="208" t="s">
        <v>218</v>
      </c>
      <c r="AG422" s="209" t="s">
        <v>1368</v>
      </c>
      <c r="AH422" s="210">
        <v>1097243</v>
      </c>
      <c r="AI422" s="207" t="s">
        <v>1369</v>
      </c>
      <c r="AJ422" s="209" t="s">
        <v>173</v>
      </c>
      <c r="AK422" s="211">
        <v>201000</v>
      </c>
      <c r="AL422" s="212" t="s">
        <v>1148</v>
      </c>
    </row>
    <row r="423" spans="1:38" s="1" customFormat="1" ht="39">
      <c r="A423" s="215" t="s">
        <v>1370</v>
      </c>
      <c r="N423" s="11"/>
      <c r="O423" s="11"/>
      <c r="AC423" s="213">
        <v>76</v>
      </c>
      <c r="AD423" s="214">
        <v>46.504100000000001</v>
      </c>
      <c r="AE423" s="215" t="s">
        <v>1370</v>
      </c>
      <c r="AF423" s="271" t="s">
        <v>218</v>
      </c>
      <c r="AG423" s="216" t="s">
        <v>1371</v>
      </c>
      <c r="AH423" s="217">
        <v>1097182</v>
      </c>
      <c r="AI423" s="215" t="s">
        <v>1372</v>
      </c>
      <c r="AJ423" s="216" t="s">
        <v>173</v>
      </c>
      <c r="AK423" s="218">
        <v>201000</v>
      </c>
      <c r="AL423" s="212" t="s">
        <v>1148</v>
      </c>
    </row>
    <row r="424" spans="1:38" s="1" customFormat="1" ht="39">
      <c r="A424" s="207" t="s">
        <v>1373</v>
      </c>
      <c r="N424" s="11"/>
      <c r="O424" s="11"/>
      <c r="AC424" s="205">
        <v>77</v>
      </c>
      <c r="AD424" s="206">
        <v>46.501899999999999</v>
      </c>
      <c r="AE424" s="207" t="s">
        <v>1373</v>
      </c>
      <c r="AF424" s="208" t="s">
        <v>218</v>
      </c>
      <c r="AG424" s="209" t="s">
        <v>1374</v>
      </c>
      <c r="AH424" s="210">
        <v>1097289</v>
      </c>
      <c r="AI424" s="207" t="s">
        <v>1375</v>
      </c>
      <c r="AJ424" s="209" t="s">
        <v>173</v>
      </c>
      <c r="AK424" s="211">
        <v>201000</v>
      </c>
      <c r="AL424" s="212" t="s">
        <v>1148</v>
      </c>
    </row>
    <row r="425" spans="1:38" s="1" customFormat="1" ht="68.25">
      <c r="A425" s="273" t="s">
        <v>1376</v>
      </c>
      <c r="N425" s="11"/>
      <c r="O425" s="11"/>
      <c r="AC425" s="268">
        <v>78</v>
      </c>
      <c r="AD425" s="269">
        <v>46.451000000000001</v>
      </c>
      <c r="AE425" s="273" t="s">
        <v>1376</v>
      </c>
      <c r="AF425" s="271" t="s">
        <v>351</v>
      </c>
      <c r="AG425" s="216" t="s">
        <v>1377</v>
      </c>
      <c r="AH425" s="272">
        <v>1097052</v>
      </c>
      <c r="AI425" s="273" t="s">
        <v>1378</v>
      </c>
      <c r="AJ425" s="270" t="s">
        <v>167</v>
      </c>
      <c r="AK425" s="274">
        <v>201000</v>
      </c>
      <c r="AL425" s="212" t="s">
        <v>1148</v>
      </c>
    </row>
    <row r="426" spans="1:38" s="1" customFormat="1" ht="39">
      <c r="A426" s="207" t="s">
        <v>1379</v>
      </c>
      <c r="N426" s="11"/>
      <c r="O426" s="11"/>
      <c r="AC426" s="205">
        <v>79</v>
      </c>
      <c r="AD426" s="206">
        <v>46.412500000000001</v>
      </c>
      <c r="AE426" s="207" t="s">
        <v>1379</v>
      </c>
      <c r="AF426" s="208" t="s">
        <v>218</v>
      </c>
      <c r="AG426" s="209" t="s">
        <v>1380</v>
      </c>
      <c r="AH426" s="210">
        <v>1097004</v>
      </c>
      <c r="AI426" s="207" t="s">
        <v>1381</v>
      </c>
      <c r="AJ426" s="209" t="s">
        <v>173</v>
      </c>
      <c r="AK426" s="211">
        <v>201000</v>
      </c>
      <c r="AL426" s="212" t="s">
        <v>1148</v>
      </c>
    </row>
    <row r="427" spans="1:38" s="1" customFormat="1" ht="39">
      <c r="A427" s="215" t="s">
        <v>1382</v>
      </c>
      <c r="N427" s="11"/>
      <c r="O427" s="11"/>
      <c r="AC427" s="213">
        <v>80</v>
      </c>
      <c r="AD427" s="214">
        <v>46.355699999999999</v>
      </c>
      <c r="AE427" s="215" t="s">
        <v>1382</v>
      </c>
      <c r="AF427" s="271" t="s">
        <v>218</v>
      </c>
      <c r="AG427" s="216" t="s">
        <v>1383</v>
      </c>
      <c r="AH427" s="217">
        <v>1096902</v>
      </c>
      <c r="AI427" s="215" t="s">
        <v>1384</v>
      </c>
      <c r="AJ427" s="216" t="s">
        <v>173</v>
      </c>
      <c r="AK427" s="218">
        <v>201000</v>
      </c>
      <c r="AL427" s="212" t="s">
        <v>1148</v>
      </c>
    </row>
    <row r="428" spans="1:38" s="1" customFormat="1" ht="58.5">
      <c r="A428" s="207" t="s">
        <v>1385</v>
      </c>
      <c r="N428" s="11"/>
      <c r="O428" s="11"/>
      <c r="AC428" s="205">
        <v>81</v>
      </c>
      <c r="AD428" s="206">
        <v>46.340800000000002</v>
      </c>
      <c r="AE428" s="207" t="s">
        <v>1385</v>
      </c>
      <c r="AF428" s="208" t="s">
        <v>544</v>
      </c>
      <c r="AG428" s="208" t="s">
        <v>1386</v>
      </c>
      <c r="AH428" s="210">
        <v>1097807</v>
      </c>
      <c r="AI428" s="207" t="s">
        <v>1387</v>
      </c>
      <c r="AJ428" s="209" t="s">
        <v>173</v>
      </c>
      <c r="AK428" s="211">
        <v>201000</v>
      </c>
      <c r="AL428" s="212" t="s">
        <v>1148</v>
      </c>
    </row>
    <row r="429" spans="1:38" s="1" customFormat="1" ht="58.5">
      <c r="A429" s="215" t="s">
        <v>1388</v>
      </c>
      <c r="N429" s="11"/>
      <c r="O429" s="11"/>
      <c r="AC429" s="213">
        <v>82</v>
      </c>
      <c r="AD429" s="214">
        <v>46.306399999999996</v>
      </c>
      <c r="AE429" s="215" t="s">
        <v>1388</v>
      </c>
      <c r="AF429" s="271" t="s">
        <v>466</v>
      </c>
      <c r="AG429" s="216" t="s">
        <v>1389</v>
      </c>
      <c r="AH429" s="217">
        <v>1097410</v>
      </c>
      <c r="AI429" s="215" t="s">
        <v>1390</v>
      </c>
      <c r="AJ429" s="216" t="s">
        <v>173</v>
      </c>
      <c r="AK429" s="218">
        <v>201000</v>
      </c>
      <c r="AL429" s="212" t="s">
        <v>1148</v>
      </c>
    </row>
    <row r="430" spans="1:38" s="1" customFormat="1" ht="58.5">
      <c r="A430" s="207" t="s">
        <v>1391</v>
      </c>
      <c r="N430" s="11"/>
      <c r="O430" s="11"/>
      <c r="AC430" s="205">
        <v>83</v>
      </c>
      <c r="AD430" s="206">
        <v>46.260399999999997</v>
      </c>
      <c r="AE430" s="207" t="s">
        <v>1391</v>
      </c>
      <c r="AF430" s="208" t="s">
        <v>544</v>
      </c>
      <c r="AG430" s="208" t="s">
        <v>1392</v>
      </c>
      <c r="AH430" s="210">
        <v>1097540</v>
      </c>
      <c r="AI430" s="207" t="s">
        <v>1393</v>
      </c>
      <c r="AJ430" s="209" t="s">
        <v>167</v>
      </c>
      <c r="AK430" s="211">
        <v>201000</v>
      </c>
      <c r="AL430" s="212" t="s">
        <v>1148</v>
      </c>
    </row>
    <row r="431" spans="1:38" s="1" customFormat="1" ht="39">
      <c r="A431" s="215" t="s">
        <v>1394</v>
      </c>
      <c r="N431" s="11"/>
      <c r="O431" s="11"/>
      <c r="AC431" s="213">
        <v>84</v>
      </c>
      <c r="AD431" s="214">
        <v>46.260199999999998</v>
      </c>
      <c r="AE431" s="215" t="s">
        <v>1394</v>
      </c>
      <c r="AF431" s="271" t="s">
        <v>218</v>
      </c>
      <c r="AG431" s="216" t="s">
        <v>1395</v>
      </c>
      <c r="AH431" s="217">
        <v>1097272</v>
      </c>
      <c r="AI431" s="215" t="s">
        <v>1396</v>
      </c>
      <c r="AJ431" s="216" t="s">
        <v>173</v>
      </c>
      <c r="AK431" s="218">
        <v>201000</v>
      </c>
      <c r="AL431" s="212" t="s">
        <v>1148</v>
      </c>
    </row>
    <row r="432" spans="1:38" s="1" customFormat="1" ht="39">
      <c r="A432" s="207" t="s">
        <v>1397</v>
      </c>
      <c r="N432" s="11"/>
      <c r="O432" s="11"/>
      <c r="AC432" s="205">
        <v>85</v>
      </c>
      <c r="AD432" s="206">
        <v>46.257899999999999</v>
      </c>
      <c r="AE432" s="207" t="s">
        <v>1397</v>
      </c>
      <c r="AF432" s="208" t="s">
        <v>218</v>
      </c>
      <c r="AG432" s="209" t="s">
        <v>1398</v>
      </c>
      <c r="AH432" s="210">
        <v>1097736</v>
      </c>
      <c r="AI432" s="207" t="s">
        <v>1399</v>
      </c>
      <c r="AJ432" s="209" t="s">
        <v>173</v>
      </c>
      <c r="AK432" s="211">
        <v>201000</v>
      </c>
      <c r="AL432" s="212" t="s">
        <v>1148</v>
      </c>
    </row>
    <row r="433" spans="1:38" s="1" customFormat="1" ht="48.75">
      <c r="A433" s="215" t="s">
        <v>1400</v>
      </c>
      <c r="N433" s="11"/>
      <c r="O433" s="11"/>
      <c r="AC433" s="213">
        <v>86</v>
      </c>
      <c r="AD433" s="214">
        <v>46.195599999999999</v>
      </c>
      <c r="AE433" s="215" t="s">
        <v>1400</v>
      </c>
      <c r="AF433" s="271" t="s">
        <v>518</v>
      </c>
      <c r="AG433" s="216" t="s">
        <v>1401</v>
      </c>
      <c r="AH433" s="217">
        <v>1097162</v>
      </c>
      <c r="AI433" s="215" t="s">
        <v>1402</v>
      </c>
      <c r="AJ433" s="216" t="s">
        <v>173</v>
      </c>
      <c r="AK433" s="218">
        <v>201000</v>
      </c>
      <c r="AL433" s="212" t="s">
        <v>1148</v>
      </c>
    </row>
    <row r="434" spans="1:38" s="1" customFormat="1" ht="39">
      <c r="A434" s="207" t="s">
        <v>1403</v>
      </c>
      <c r="N434" s="11"/>
      <c r="O434" s="11"/>
      <c r="AC434" s="205">
        <v>87</v>
      </c>
      <c r="AD434" s="206">
        <v>46.195</v>
      </c>
      <c r="AE434" s="207" t="s">
        <v>1403</v>
      </c>
      <c r="AF434" s="208" t="s">
        <v>218</v>
      </c>
      <c r="AG434" s="209" t="s">
        <v>1404</v>
      </c>
      <c r="AH434" s="210">
        <v>1097482</v>
      </c>
      <c r="AI434" s="207" t="s">
        <v>1405</v>
      </c>
      <c r="AJ434" s="209" t="s">
        <v>173</v>
      </c>
      <c r="AK434" s="211">
        <v>201000</v>
      </c>
      <c r="AL434" s="212" t="s">
        <v>1148</v>
      </c>
    </row>
    <row r="435" spans="1:38" s="1" customFormat="1" ht="39">
      <c r="A435" s="215" t="s">
        <v>1406</v>
      </c>
      <c r="N435" s="11"/>
      <c r="O435" s="11"/>
      <c r="AC435" s="213">
        <v>88</v>
      </c>
      <c r="AD435" s="214">
        <v>46.194200000000002</v>
      </c>
      <c r="AE435" s="215" t="s">
        <v>1406</v>
      </c>
      <c r="AF435" s="271" t="s">
        <v>218</v>
      </c>
      <c r="AG435" s="216" t="s">
        <v>1407</v>
      </c>
      <c r="AH435" s="217">
        <v>1097597</v>
      </c>
      <c r="AI435" s="215" t="s">
        <v>1408</v>
      </c>
      <c r="AJ435" s="216" t="s">
        <v>173</v>
      </c>
      <c r="AK435" s="218">
        <v>201000</v>
      </c>
      <c r="AL435" s="212" t="s">
        <v>1148</v>
      </c>
    </row>
    <row r="436" spans="1:38" s="1" customFormat="1" ht="39">
      <c r="A436" s="207" t="s">
        <v>1409</v>
      </c>
      <c r="N436" s="11"/>
      <c r="O436" s="11"/>
      <c r="AC436" s="205">
        <v>89</v>
      </c>
      <c r="AD436" s="206">
        <v>46.146599999999999</v>
      </c>
      <c r="AE436" s="207" t="s">
        <v>1409</v>
      </c>
      <c r="AF436" s="208" t="s">
        <v>218</v>
      </c>
      <c r="AG436" s="209" t="s">
        <v>1410</v>
      </c>
      <c r="AH436" s="210">
        <v>1097224</v>
      </c>
      <c r="AI436" s="207" t="s">
        <v>1411</v>
      </c>
      <c r="AJ436" s="209" t="s">
        <v>173</v>
      </c>
      <c r="AK436" s="211">
        <v>201000</v>
      </c>
      <c r="AL436" s="212" t="s">
        <v>1148</v>
      </c>
    </row>
    <row r="437" spans="1:38" s="1" customFormat="1" ht="39">
      <c r="A437" s="215" t="s">
        <v>1412</v>
      </c>
      <c r="N437" s="11"/>
      <c r="O437" s="11"/>
      <c r="AC437" s="213">
        <v>90</v>
      </c>
      <c r="AD437" s="214">
        <v>46.121499999999997</v>
      </c>
      <c r="AE437" s="215" t="s">
        <v>1412</v>
      </c>
      <c r="AF437" s="271" t="s">
        <v>218</v>
      </c>
      <c r="AG437" s="216" t="s">
        <v>1413</v>
      </c>
      <c r="AH437" s="217">
        <v>1097013</v>
      </c>
      <c r="AI437" s="215" t="s">
        <v>1414</v>
      </c>
      <c r="AJ437" s="216" t="s">
        <v>173</v>
      </c>
      <c r="AK437" s="218">
        <v>201000</v>
      </c>
      <c r="AL437" s="212" t="s">
        <v>1148</v>
      </c>
    </row>
    <row r="438" spans="1:38" s="1" customFormat="1" ht="39">
      <c r="A438" s="207" t="s">
        <v>1415</v>
      </c>
      <c r="N438" s="11"/>
      <c r="O438" s="11"/>
      <c r="AC438" s="205">
        <v>91</v>
      </c>
      <c r="AD438" s="206">
        <v>46.116599999999998</v>
      </c>
      <c r="AE438" s="207" t="s">
        <v>1415</v>
      </c>
      <c r="AF438" s="208" t="s">
        <v>218</v>
      </c>
      <c r="AG438" s="209" t="s">
        <v>1416</v>
      </c>
      <c r="AH438" s="210">
        <v>1096870</v>
      </c>
      <c r="AI438" s="207" t="s">
        <v>1417</v>
      </c>
      <c r="AJ438" s="209" t="s">
        <v>173</v>
      </c>
      <c r="AK438" s="211">
        <v>201000</v>
      </c>
      <c r="AL438" s="212" t="s">
        <v>1148</v>
      </c>
    </row>
    <row r="439" spans="1:38" s="1" customFormat="1" ht="58.5">
      <c r="A439" s="215" t="s">
        <v>1418</v>
      </c>
      <c r="N439" s="11"/>
      <c r="O439" s="11"/>
      <c r="AC439" s="213">
        <v>92</v>
      </c>
      <c r="AD439" s="214">
        <v>46.058799999999998</v>
      </c>
      <c r="AE439" s="215" t="s">
        <v>1418</v>
      </c>
      <c r="AF439" s="271" t="s">
        <v>466</v>
      </c>
      <c r="AG439" s="271" t="s">
        <v>1419</v>
      </c>
      <c r="AH439" s="217">
        <v>1097260</v>
      </c>
      <c r="AI439" s="215" t="s">
        <v>1420</v>
      </c>
      <c r="AJ439" s="216" t="s">
        <v>173</v>
      </c>
      <c r="AK439" s="218">
        <v>201000</v>
      </c>
      <c r="AL439" s="212" t="s">
        <v>1148</v>
      </c>
    </row>
    <row r="440" spans="1:38" s="1" customFormat="1" ht="39">
      <c r="A440" s="207" t="s">
        <v>1421</v>
      </c>
      <c r="N440" s="11"/>
      <c r="O440" s="11"/>
      <c r="AC440" s="205">
        <v>93</v>
      </c>
      <c r="AD440" s="206">
        <v>46.053699999999999</v>
      </c>
      <c r="AE440" s="207" t="s">
        <v>1421</v>
      </c>
      <c r="AF440" s="208" t="s">
        <v>218</v>
      </c>
      <c r="AG440" s="209" t="s">
        <v>1422</v>
      </c>
      <c r="AH440" s="210">
        <v>1096833</v>
      </c>
      <c r="AI440" s="207" t="s">
        <v>1423</v>
      </c>
      <c r="AJ440" s="209" t="s">
        <v>173</v>
      </c>
      <c r="AK440" s="211">
        <v>201000</v>
      </c>
      <c r="AL440" s="212" t="s">
        <v>1148</v>
      </c>
    </row>
    <row r="441" spans="1:38" s="1" customFormat="1" ht="58.5">
      <c r="A441" s="215" t="s">
        <v>1424</v>
      </c>
      <c r="N441" s="11"/>
      <c r="O441" s="11"/>
      <c r="AC441" s="213">
        <v>94</v>
      </c>
      <c r="AD441" s="214">
        <v>46.014899999999997</v>
      </c>
      <c r="AE441" s="215" t="s">
        <v>1424</v>
      </c>
      <c r="AF441" s="271" t="s">
        <v>466</v>
      </c>
      <c r="AG441" s="216" t="s">
        <v>1425</v>
      </c>
      <c r="AH441" s="217">
        <v>1097627</v>
      </c>
      <c r="AI441" s="215" t="s">
        <v>1426</v>
      </c>
      <c r="AJ441" s="216" t="s">
        <v>173</v>
      </c>
      <c r="AK441" s="218">
        <v>201000</v>
      </c>
      <c r="AL441" s="212" t="s">
        <v>1148</v>
      </c>
    </row>
    <row r="442" spans="1:38" s="1" customFormat="1" ht="39">
      <c r="A442" s="207" t="s">
        <v>1427</v>
      </c>
      <c r="N442" s="11"/>
      <c r="O442" s="11"/>
      <c r="AC442" s="205">
        <v>95</v>
      </c>
      <c r="AD442" s="206">
        <v>45.947499999999998</v>
      </c>
      <c r="AE442" s="207" t="s">
        <v>1427</v>
      </c>
      <c r="AF442" s="208" t="s">
        <v>218</v>
      </c>
      <c r="AG442" s="209" t="s">
        <v>1428</v>
      </c>
      <c r="AH442" s="210">
        <v>1097573</v>
      </c>
      <c r="AI442" s="207" t="s">
        <v>1429</v>
      </c>
      <c r="AJ442" s="209" t="s">
        <v>173</v>
      </c>
      <c r="AK442" s="211">
        <v>201000</v>
      </c>
      <c r="AL442" s="212" t="s">
        <v>1148</v>
      </c>
    </row>
    <row r="443" spans="1:38" s="1" customFormat="1" ht="39">
      <c r="A443" s="215" t="s">
        <v>1430</v>
      </c>
      <c r="N443" s="11"/>
      <c r="O443" s="11"/>
      <c r="AC443" s="213">
        <v>96</v>
      </c>
      <c r="AD443" s="214">
        <v>45.918599999999998</v>
      </c>
      <c r="AE443" s="215" t="s">
        <v>1430</v>
      </c>
      <c r="AF443" s="271" t="s">
        <v>218</v>
      </c>
      <c r="AG443" s="216" t="s">
        <v>1431</v>
      </c>
      <c r="AH443" s="217">
        <v>1097284</v>
      </c>
      <c r="AI443" s="215" t="s">
        <v>1432</v>
      </c>
      <c r="AJ443" s="216" t="s">
        <v>173</v>
      </c>
      <c r="AK443" s="218">
        <v>201000</v>
      </c>
      <c r="AL443" s="212" t="s">
        <v>1148</v>
      </c>
    </row>
    <row r="444" spans="1:38" s="1" customFormat="1" ht="87.75">
      <c r="A444" s="289" t="s">
        <v>1433</v>
      </c>
      <c r="N444" s="11"/>
      <c r="O444" s="11"/>
      <c r="AC444" s="277">
        <v>97</v>
      </c>
      <c r="AD444" s="278">
        <v>45.897399999999998</v>
      </c>
      <c r="AE444" s="289" t="s">
        <v>1433</v>
      </c>
      <c r="AF444" s="209" t="s">
        <v>287</v>
      </c>
      <c r="AG444" s="208" t="s">
        <v>1434</v>
      </c>
      <c r="AH444" s="280">
        <v>1097067</v>
      </c>
      <c r="AI444" s="289" t="s">
        <v>1435</v>
      </c>
      <c r="AJ444" s="279" t="s">
        <v>167</v>
      </c>
      <c r="AK444" s="281">
        <v>201000</v>
      </c>
      <c r="AL444" s="212" t="s">
        <v>1148</v>
      </c>
    </row>
    <row r="445" spans="1:38" s="1" customFormat="1" ht="39">
      <c r="A445" s="215" t="s">
        <v>1436</v>
      </c>
      <c r="N445" s="11"/>
      <c r="O445" s="11"/>
      <c r="AC445" s="213">
        <v>98</v>
      </c>
      <c r="AD445" s="214">
        <v>45.848799999999997</v>
      </c>
      <c r="AE445" s="215" t="s">
        <v>1436</v>
      </c>
      <c r="AF445" s="271" t="s">
        <v>218</v>
      </c>
      <c r="AG445" s="216" t="s">
        <v>1437</v>
      </c>
      <c r="AH445" s="217">
        <v>1097506</v>
      </c>
      <c r="AI445" s="215" t="s">
        <v>1438</v>
      </c>
      <c r="AJ445" s="216" t="s">
        <v>173</v>
      </c>
      <c r="AK445" s="218">
        <v>201000</v>
      </c>
      <c r="AL445" s="212" t="s">
        <v>1148</v>
      </c>
    </row>
    <row r="446" spans="1:38" s="1" customFormat="1" ht="39">
      <c r="A446" s="221" t="s">
        <v>1439</v>
      </c>
      <c r="N446" s="11"/>
      <c r="O446" s="11"/>
      <c r="AC446" s="219">
        <v>99</v>
      </c>
      <c r="AD446" s="220">
        <v>45.814700000000002</v>
      </c>
      <c r="AE446" s="221" t="s">
        <v>1439</v>
      </c>
      <c r="AF446" s="275" t="s">
        <v>218</v>
      </c>
      <c r="AG446" s="222" t="s">
        <v>1440</v>
      </c>
      <c r="AH446" s="223">
        <v>1096996</v>
      </c>
      <c r="AI446" s="221" t="s">
        <v>1441</v>
      </c>
      <c r="AJ446" s="222" t="s">
        <v>173</v>
      </c>
      <c r="AK446" s="224">
        <v>201000</v>
      </c>
      <c r="AL446" s="212" t="s">
        <v>1148</v>
      </c>
    </row>
    <row r="447" spans="1:38" s="1" customFormat="1" ht="58.5">
      <c r="A447" s="227" t="s">
        <v>1442</v>
      </c>
      <c r="N447" s="11"/>
      <c r="O447" s="11"/>
      <c r="AC447" s="225">
        <v>100</v>
      </c>
      <c r="AD447" s="226">
        <v>45.802199999999999</v>
      </c>
      <c r="AE447" s="227" t="s">
        <v>1442</v>
      </c>
      <c r="AF447" s="228" t="s">
        <v>466</v>
      </c>
      <c r="AG447" s="276" t="s">
        <v>1443</v>
      </c>
      <c r="AH447" s="229">
        <v>1096912</v>
      </c>
      <c r="AI447" s="227" t="s">
        <v>1444</v>
      </c>
      <c r="AJ447" s="230"/>
      <c r="AK447" s="231">
        <v>201000</v>
      </c>
      <c r="AL447" s="212" t="s">
        <v>1148</v>
      </c>
    </row>
    <row r="448" spans="1:38" s="1" customFormat="1" ht="39">
      <c r="A448" s="207" t="s">
        <v>1445</v>
      </c>
      <c r="N448" s="11"/>
      <c r="O448" s="11"/>
      <c r="AC448" s="205">
        <v>101</v>
      </c>
      <c r="AD448" s="206">
        <v>45.794400000000003</v>
      </c>
      <c r="AE448" s="207" t="s">
        <v>1445</v>
      </c>
      <c r="AF448" s="208" t="s">
        <v>218</v>
      </c>
      <c r="AG448" s="209" t="s">
        <v>1446</v>
      </c>
      <c r="AH448" s="210">
        <v>1096883</v>
      </c>
      <c r="AI448" s="207" t="s">
        <v>1447</v>
      </c>
      <c r="AJ448" s="232"/>
      <c r="AK448" s="211">
        <v>201000</v>
      </c>
      <c r="AL448" s="212" t="s">
        <v>1148</v>
      </c>
    </row>
    <row r="449" spans="1:38" s="1" customFormat="1" ht="39">
      <c r="A449" s="215" t="s">
        <v>1448</v>
      </c>
      <c r="N449" s="11"/>
      <c r="O449" s="11"/>
      <c r="AC449" s="213">
        <v>102</v>
      </c>
      <c r="AD449" s="214">
        <v>45.683799999999998</v>
      </c>
      <c r="AE449" s="215" t="s">
        <v>1448</v>
      </c>
      <c r="AF449" s="271" t="s">
        <v>218</v>
      </c>
      <c r="AG449" s="216" t="s">
        <v>1449</v>
      </c>
      <c r="AH449" s="217">
        <v>1097572</v>
      </c>
      <c r="AI449" s="215" t="s">
        <v>1450</v>
      </c>
      <c r="AJ449" s="233"/>
      <c r="AK449" s="218">
        <v>201000</v>
      </c>
      <c r="AL449" s="212" t="s">
        <v>1148</v>
      </c>
    </row>
    <row r="450" spans="1:38" s="1" customFormat="1" ht="39">
      <c r="A450" s="207" t="s">
        <v>1451</v>
      </c>
      <c r="N450" s="11"/>
      <c r="O450" s="11"/>
      <c r="AC450" s="205">
        <v>103</v>
      </c>
      <c r="AD450" s="206">
        <v>45.6629</v>
      </c>
      <c r="AE450" s="207" t="s">
        <v>1451</v>
      </c>
      <c r="AF450" s="208" t="s">
        <v>218</v>
      </c>
      <c r="AG450" s="209" t="s">
        <v>1452</v>
      </c>
      <c r="AH450" s="210">
        <v>1097334</v>
      </c>
      <c r="AI450" s="207" t="s">
        <v>1453</v>
      </c>
      <c r="AJ450" s="232"/>
      <c r="AK450" s="211">
        <v>201000</v>
      </c>
      <c r="AL450" s="212" t="s">
        <v>1148</v>
      </c>
    </row>
    <row r="451" spans="1:38" s="1" customFormat="1" ht="78">
      <c r="A451" s="273" t="s">
        <v>1454</v>
      </c>
      <c r="N451" s="11"/>
      <c r="O451" s="11"/>
      <c r="AC451" s="268">
        <v>104</v>
      </c>
      <c r="AD451" s="269">
        <v>45.648200000000003</v>
      </c>
      <c r="AE451" s="273" t="s">
        <v>1454</v>
      </c>
      <c r="AF451" s="271" t="s">
        <v>351</v>
      </c>
      <c r="AG451" s="271" t="s">
        <v>1455</v>
      </c>
      <c r="AH451" s="272">
        <v>1097144</v>
      </c>
      <c r="AI451" s="273" t="s">
        <v>1456</v>
      </c>
      <c r="AJ451" s="271"/>
      <c r="AK451" s="274">
        <v>201000</v>
      </c>
      <c r="AL451" s="212" t="s">
        <v>1148</v>
      </c>
    </row>
    <row r="452" spans="1:38" s="1" customFormat="1" ht="58.5">
      <c r="A452" s="207" t="s">
        <v>1457</v>
      </c>
      <c r="N452" s="11"/>
      <c r="O452" s="11"/>
      <c r="AC452" s="205">
        <v>105</v>
      </c>
      <c r="AD452" s="206">
        <v>45.6</v>
      </c>
      <c r="AE452" s="207" t="s">
        <v>1457</v>
      </c>
      <c r="AF452" s="208" t="s">
        <v>544</v>
      </c>
      <c r="AG452" s="209" t="s">
        <v>1458</v>
      </c>
      <c r="AH452" s="210">
        <v>1097770</v>
      </c>
      <c r="AI452" s="207" t="s">
        <v>1459</v>
      </c>
      <c r="AJ452" s="232"/>
      <c r="AK452" s="211">
        <v>201000</v>
      </c>
      <c r="AL452" s="212" t="s">
        <v>1148</v>
      </c>
    </row>
    <row r="453" spans="1:38" s="1" customFormat="1" ht="39">
      <c r="A453" s="215" t="s">
        <v>1460</v>
      </c>
      <c r="N453" s="11"/>
      <c r="O453" s="11"/>
      <c r="AC453" s="213">
        <v>106</v>
      </c>
      <c r="AD453" s="214">
        <v>45.566899999999997</v>
      </c>
      <c r="AE453" s="215" t="s">
        <v>1460</v>
      </c>
      <c r="AF453" s="271" t="s">
        <v>218</v>
      </c>
      <c r="AG453" s="216" t="s">
        <v>1461</v>
      </c>
      <c r="AH453" s="217">
        <v>1097513</v>
      </c>
      <c r="AI453" s="215" t="s">
        <v>1462</v>
      </c>
      <c r="AJ453" s="233"/>
      <c r="AK453" s="218">
        <v>201000</v>
      </c>
      <c r="AL453" s="212" t="s">
        <v>1148</v>
      </c>
    </row>
    <row r="454" spans="1:38" s="1" customFormat="1" ht="39">
      <c r="A454" s="207" t="s">
        <v>1463</v>
      </c>
      <c r="N454" s="11"/>
      <c r="O454" s="11"/>
      <c r="AC454" s="205">
        <v>107</v>
      </c>
      <c r="AD454" s="206">
        <v>45.492899999999999</v>
      </c>
      <c r="AE454" s="207" t="s">
        <v>1463</v>
      </c>
      <c r="AF454" s="208" t="s">
        <v>218</v>
      </c>
      <c r="AG454" s="209" t="s">
        <v>1464</v>
      </c>
      <c r="AH454" s="210">
        <v>1097660</v>
      </c>
      <c r="AI454" s="207" t="s">
        <v>1465</v>
      </c>
      <c r="AJ454" s="232"/>
      <c r="AK454" s="211">
        <v>201000</v>
      </c>
      <c r="AL454" s="212" t="s">
        <v>1148</v>
      </c>
    </row>
    <row r="455" spans="1:38" s="1" customFormat="1" ht="39">
      <c r="A455" s="215" t="s">
        <v>1466</v>
      </c>
      <c r="N455" s="11"/>
      <c r="O455" s="11"/>
      <c r="AC455" s="213">
        <v>108</v>
      </c>
      <c r="AD455" s="214">
        <v>45.474600000000002</v>
      </c>
      <c r="AE455" s="215" t="s">
        <v>1466</v>
      </c>
      <c r="AF455" s="271" t="s">
        <v>218</v>
      </c>
      <c r="AG455" s="216" t="s">
        <v>1467</v>
      </c>
      <c r="AH455" s="217">
        <v>1097302</v>
      </c>
      <c r="AI455" s="215" t="s">
        <v>1468</v>
      </c>
      <c r="AJ455" s="233"/>
      <c r="AK455" s="218">
        <v>201000</v>
      </c>
      <c r="AL455" s="212" t="s">
        <v>1148</v>
      </c>
    </row>
    <row r="456" spans="1:38" s="1" customFormat="1" ht="39">
      <c r="A456" s="207" t="s">
        <v>1469</v>
      </c>
      <c r="N456" s="11"/>
      <c r="O456" s="11"/>
      <c r="AC456" s="205">
        <v>109</v>
      </c>
      <c r="AD456" s="206">
        <v>45.461599999999997</v>
      </c>
      <c r="AE456" s="207" t="s">
        <v>1469</v>
      </c>
      <c r="AF456" s="208" t="s">
        <v>218</v>
      </c>
      <c r="AG456" s="209" t="s">
        <v>1470</v>
      </c>
      <c r="AH456" s="210">
        <v>1097170</v>
      </c>
      <c r="AI456" s="207" t="s">
        <v>1471</v>
      </c>
      <c r="AJ456" s="232"/>
      <c r="AK456" s="211">
        <v>201000</v>
      </c>
      <c r="AL456" s="212" t="s">
        <v>1148</v>
      </c>
    </row>
    <row r="457" spans="1:38" s="1" customFormat="1" ht="48.75">
      <c r="A457" s="215" t="s">
        <v>1472</v>
      </c>
      <c r="N457" s="11"/>
      <c r="O457" s="11"/>
      <c r="AC457" s="213">
        <v>110</v>
      </c>
      <c r="AD457" s="214">
        <v>45.4514</v>
      </c>
      <c r="AE457" s="215" t="s">
        <v>1472</v>
      </c>
      <c r="AF457" s="271" t="s">
        <v>440</v>
      </c>
      <c r="AG457" s="271" t="s">
        <v>1473</v>
      </c>
      <c r="AH457" s="217">
        <v>1097754</v>
      </c>
      <c r="AI457" s="215" t="s">
        <v>1474</v>
      </c>
      <c r="AJ457" s="233"/>
      <c r="AK457" s="218">
        <v>201000</v>
      </c>
      <c r="AL457" s="212" t="s">
        <v>1148</v>
      </c>
    </row>
    <row r="458" spans="1:38" s="1" customFormat="1" ht="48.75">
      <c r="A458" s="207" t="s">
        <v>1475</v>
      </c>
      <c r="N458" s="11"/>
      <c r="O458" s="11"/>
      <c r="AC458" s="205">
        <v>111</v>
      </c>
      <c r="AD458" s="206">
        <v>45.429000000000002</v>
      </c>
      <c r="AE458" s="207" t="s">
        <v>1475</v>
      </c>
      <c r="AF458" s="208" t="s">
        <v>218</v>
      </c>
      <c r="AG458" s="208" t="s">
        <v>1476</v>
      </c>
      <c r="AH458" s="210">
        <v>1097231</v>
      </c>
      <c r="AI458" s="207" t="s">
        <v>1477</v>
      </c>
      <c r="AJ458" s="232"/>
      <c r="AK458" s="211">
        <v>201000</v>
      </c>
      <c r="AL458" s="212" t="s">
        <v>1148</v>
      </c>
    </row>
    <row r="459" spans="1:38" s="1" customFormat="1" ht="39">
      <c r="A459" s="215" t="s">
        <v>1478</v>
      </c>
      <c r="N459" s="11"/>
      <c r="O459" s="11"/>
      <c r="AC459" s="213">
        <v>112</v>
      </c>
      <c r="AD459" s="214">
        <v>45.341700000000003</v>
      </c>
      <c r="AE459" s="215" t="s">
        <v>1478</v>
      </c>
      <c r="AF459" s="271" t="s">
        <v>218</v>
      </c>
      <c r="AG459" s="216" t="s">
        <v>1479</v>
      </c>
      <c r="AH459" s="217">
        <v>1097159</v>
      </c>
      <c r="AI459" s="215" t="s">
        <v>1480</v>
      </c>
      <c r="AJ459" s="233"/>
      <c r="AK459" s="218">
        <v>201000</v>
      </c>
      <c r="AL459" s="212" t="s">
        <v>1148</v>
      </c>
    </row>
    <row r="460" spans="1:38" s="1" customFormat="1" ht="58.5">
      <c r="A460" s="207" t="s">
        <v>1481</v>
      </c>
      <c r="N460" s="11"/>
      <c r="O460" s="11"/>
      <c r="AC460" s="205">
        <v>113</v>
      </c>
      <c r="AD460" s="206">
        <v>45.339300000000001</v>
      </c>
      <c r="AE460" s="207" t="s">
        <v>1481</v>
      </c>
      <c r="AF460" s="208" t="s">
        <v>466</v>
      </c>
      <c r="AG460" s="209" t="s">
        <v>1482</v>
      </c>
      <c r="AH460" s="210">
        <v>1097226</v>
      </c>
      <c r="AI460" s="207" t="s">
        <v>1483</v>
      </c>
      <c r="AJ460" s="232"/>
      <c r="AK460" s="211">
        <v>201000</v>
      </c>
      <c r="AL460" s="212" t="s">
        <v>1148</v>
      </c>
    </row>
    <row r="461" spans="1:38" s="1" customFormat="1" ht="39">
      <c r="A461" s="215" t="s">
        <v>1484</v>
      </c>
      <c r="N461" s="11"/>
      <c r="O461" s="11"/>
      <c r="AC461" s="213">
        <v>114</v>
      </c>
      <c r="AD461" s="214">
        <v>45.320799999999998</v>
      </c>
      <c r="AE461" s="215" t="s">
        <v>1484</v>
      </c>
      <c r="AF461" s="271" t="s">
        <v>218</v>
      </c>
      <c r="AG461" s="216" t="s">
        <v>1485</v>
      </c>
      <c r="AH461" s="217">
        <v>1097168</v>
      </c>
      <c r="AI461" s="215" t="s">
        <v>1486</v>
      </c>
      <c r="AJ461" s="233"/>
      <c r="AK461" s="218">
        <v>201000</v>
      </c>
      <c r="AL461" s="212" t="s">
        <v>1148</v>
      </c>
    </row>
    <row r="462" spans="1:38" s="1" customFormat="1" ht="58.5">
      <c r="A462" s="207" t="s">
        <v>1487</v>
      </c>
      <c r="N462" s="11"/>
      <c r="O462" s="11"/>
      <c r="AC462" s="205">
        <v>115</v>
      </c>
      <c r="AD462" s="206">
        <v>45.309699999999999</v>
      </c>
      <c r="AE462" s="207" t="s">
        <v>1487</v>
      </c>
      <c r="AF462" s="208" t="s">
        <v>466</v>
      </c>
      <c r="AG462" s="209" t="s">
        <v>454</v>
      </c>
      <c r="AH462" s="210">
        <v>1096991</v>
      </c>
      <c r="AI462" s="207" t="s">
        <v>1488</v>
      </c>
      <c r="AJ462" s="232"/>
      <c r="AK462" s="211">
        <v>201000</v>
      </c>
      <c r="AL462" s="212" t="s">
        <v>1148</v>
      </c>
    </row>
    <row r="463" spans="1:38" s="1" customFormat="1" ht="58.5">
      <c r="A463" s="215" t="s">
        <v>1489</v>
      </c>
      <c r="N463" s="11"/>
      <c r="O463" s="11"/>
      <c r="AC463" s="213">
        <v>116</v>
      </c>
      <c r="AD463" s="214">
        <v>45.292700000000004</v>
      </c>
      <c r="AE463" s="215" t="s">
        <v>1489</v>
      </c>
      <c r="AF463" s="271" t="s">
        <v>466</v>
      </c>
      <c r="AG463" s="271" t="s">
        <v>1490</v>
      </c>
      <c r="AH463" s="217">
        <v>1097152</v>
      </c>
      <c r="AI463" s="215" t="s">
        <v>1491</v>
      </c>
      <c r="AJ463" s="233"/>
      <c r="AK463" s="218">
        <v>201000</v>
      </c>
      <c r="AL463" s="212" t="s">
        <v>1148</v>
      </c>
    </row>
    <row r="464" spans="1:38" s="1" customFormat="1" ht="39">
      <c r="A464" s="207" t="s">
        <v>1492</v>
      </c>
      <c r="N464" s="11"/>
      <c r="O464" s="11"/>
      <c r="AC464" s="205">
        <v>117</v>
      </c>
      <c r="AD464" s="206">
        <v>45.246499999999997</v>
      </c>
      <c r="AE464" s="207" t="s">
        <v>1492</v>
      </c>
      <c r="AF464" s="208" t="s">
        <v>218</v>
      </c>
      <c r="AG464" s="209" t="s">
        <v>1493</v>
      </c>
      <c r="AH464" s="210">
        <v>1097739</v>
      </c>
      <c r="AI464" s="207" t="s">
        <v>1494</v>
      </c>
      <c r="AJ464" s="232"/>
      <c r="AK464" s="211">
        <v>201000</v>
      </c>
      <c r="AL464" s="212" t="s">
        <v>1148</v>
      </c>
    </row>
    <row r="465" spans="1:38" s="1" customFormat="1" ht="39">
      <c r="A465" s="215" t="s">
        <v>1495</v>
      </c>
      <c r="N465" s="11"/>
      <c r="O465" s="11"/>
      <c r="AC465" s="213">
        <v>118</v>
      </c>
      <c r="AD465" s="214">
        <v>45.215499999999999</v>
      </c>
      <c r="AE465" s="215" t="s">
        <v>1495</v>
      </c>
      <c r="AF465" s="271" t="s">
        <v>218</v>
      </c>
      <c r="AG465" s="216" t="s">
        <v>1496</v>
      </c>
      <c r="AH465" s="217">
        <v>1097333</v>
      </c>
      <c r="AI465" s="215" t="s">
        <v>1497</v>
      </c>
      <c r="AJ465" s="233"/>
      <c r="AK465" s="218">
        <v>201000</v>
      </c>
      <c r="AL465" s="212" t="s">
        <v>1148</v>
      </c>
    </row>
    <row r="466" spans="1:38" s="1" customFormat="1" ht="58.5">
      <c r="A466" s="207" t="s">
        <v>1498</v>
      </c>
      <c r="N466" s="11"/>
      <c r="O466" s="11"/>
      <c r="AC466" s="205">
        <v>119</v>
      </c>
      <c r="AD466" s="206">
        <v>45.181399999999996</v>
      </c>
      <c r="AE466" s="207" t="s">
        <v>1498</v>
      </c>
      <c r="AF466" s="208" t="s">
        <v>466</v>
      </c>
      <c r="AG466" s="208" t="s">
        <v>1499</v>
      </c>
      <c r="AH466" s="210">
        <v>1097091</v>
      </c>
      <c r="AI466" s="207" t="s">
        <v>1500</v>
      </c>
      <c r="AJ466" s="232"/>
      <c r="AK466" s="211">
        <v>201000</v>
      </c>
      <c r="AL466" s="212" t="s">
        <v>1148</v>
      </c>
    </row>
    <row r="467" spans="1:38" s="1" customFormat="1" ht="58.5">
      <c r="A467" s="215" t="s">
        <v>1501</v>
      </c>
      <c r="N467" s="11"/>
      <c r="O467" s="11"/>
      <c r="AC467" s="213">
        <v>120</v>
      </c>
      <c r="AD467" s="214">
        <v>45.175899999999999</v>
      </c>
      <c r="AE467" s="215" t="s">
        <v>1501</v>
      </c>
      <c r="AF467" s="271" t="s">
        <v>466</v>
      </c>
      <c r="AG467" s="271" t="s">
        <v>1502</v>
      </c>
      <c r="AH467" s="217">
        <v>1097416</v>
      </c>
      <c r="AI467" s="215" t="s">
        <v>1503</v>
      </c>
      <c r="AJ467" s="233"/>
      <c r="AK467" s="218">
        <v>201000</v>
      </c>
      <c r="AL467" s="212" t="s">
        <v>1148</v>
      </c>
    </row>
    <row r="468" spans="1:38" s="1" customFormat="1" ht="39">
      <c r="A468" s="207" t="s">
        <v>1504</v>
      </c>
      <c r="N468" s="11"/>
      <c r="O468" s="11"/>
      <c r="AC468" s="205">
        <v>121</v>
      </c>
      <c r="AD468" s="206">
        <v>45.154200000000003</v>
      </c>
      <c r="AE468" s="207" t="s">
        <v>1504</v>
      </c>
      <c r="AF468" s="208" t="s">
        <v>218</v>
      </c>
      <c r="AG468" s="209" t="s">
        <v>1505</v>
      </c>
      <c r="AH468" s="210">
        <v>1097515</v>
      </c>
      <c r="AI468" s="207" t="s">
        <v>1506</v>
      </c>
      <c r="AJ468" s="232"/>
      <c r="AK468" s="211">
        <v>201000</v>
      </c>
      <c r="AL468" s="212" t="s">
        <v>1148</v>
      </c>
    </row>
    <row r="469" spans="1:38" s="1" customFormat="1" ht="39">
      <c r="A469" s="215" t="s">
        <v>1507</v>
      </c>
      <c r="N469" s="11"/>
      <c r="O469" s="11"/>
      <c r="AC469" s="213">
        <v>122</v>
      </c>
      <c r="AD469" s="214">
        <v>45.0871</v>
      </c>
      <c r="AE469" s="215" t="s">
        <v>1507</v>
      </c>
      <c r="AF469" s="271" t="s">
        <v>218</v>
      </c>
      <c r="AG469" s="216" t="s">
        <v>1508</v>
      </c>
      <c r="AH469" s="217">
        <v>1097517</v>
      </c>
      <c r="AI469" s="215" t="s">
        <v>1509</v>
      </c>
      <c r="AJ469" s="233"/>
      <c r="AK469" s="218">
        <v>201000</v>
      </c>
      <c r="AL469" s="212" t="s">
        <v>1148</v>
      </c>
    </row>
    <row r="470" spans="1:38" s="1" customFormat="1" ht="58.5">
      <c r="A470" s="207" t="s">
        <v>1510</v>
      </c>
      <c r="N470" s="11"/>
      <c r="O470" s="11"/>
      <c r="AC470" s="205">
        <v>123</v>
      </c>
      <c r="AD470" s="206">
        <v>45.058500000000002</v>
      </c>
      <c r="AE470" s="207" t="s">
        <v>1510</v>
      </c>
      <c r="AF470" s="208" t="s">
        <v>466</v>
      </c>
      <c r="AG470" s="208" t="s">
        <v>1511</v>
      </c>
      <c r="AH470" s="210">
        <v>1097010</v>
      </c>
      <c r="AI470" s="207" t="s">
        <v>1512</v>
      </c>
      <c r="AJ470" s="232"/>
      <c r="AK470" s="211">
        <v>201000</v>
      </c>
      <c r="AL470" s="212" t="s">
        <v>1148</v>
      </c>
    </row>
    <row r="471" spans="1:38" s="1" customFormat="1" ht="39">
      <c r="A471" s="215" t="s">
        <v>1513</v>
      </c>
      <c r="N471" s="11"/>
      <c r="O471" s="11"/>
      <c r="AC471" s="213">
        <v>124</v>
      </c>
      <c r="AD471" s="214">
        <v>45.056600000000003</v>
      </c>
      <c r="AE471" s="215" t="s">
        <v>1513</v>
      </c>
      <c r="AF471" s="271" t="s">
        <v>218</v>
      </c>
      <c r="AG471" s="271" t="s">
        <v>1514</v>
      </c>
      <c r="AH471" s="217">
        <v>1097277</v>
      </c>
      <c r="AI471" s="215" t="s">
        <v>1515</v>
      </c>
      <c r="AJ471" s="233"/>
      <c r="AK471" s="218">
        <v>201000</v>
      </c>
      <c r="AL471" s="212" t="s">
        <v>1148</v>
      </c>
    </row>
    <row r="472" spans="1:38" s="1" customFormat="1" ht="39">
      <c r="A472" s="207" t="s">
        <v>1516</v>
      </c>
      <c r="N472" s="11"/>
      <c r="O472" s="11"/>
      <c r="AC472" s="205">
        <v>125</v>
      </c>
      <c r="AD472" s="206">
        <v>45.0548</v>
      </c>
      <c r="AE472" s="207" t="s">
        <v>1516</v>
      </c>
      <c r="AF472" s="208" t="s">
        <v>218</v>
      </c>
      <c r="AG472" s="209" t="s">
        <v>1517</v>
      </c>
      <c r="AH472" s="210">
        <v>1097350</v>
      </c>
      <c r="AI472" s="207" t="s">
        <v>1518</v>
      </c>
      <c r="AJ472" s="232"/>
      <c r="AK472" s="211">
        <v>200999.92</v>
      </c>
      <c r="AL472" s="212" t="s">
        <v>1148</v>
      </c>
    </row>
    <row r="473" spans="1:38" s="1" customFormat="1" ht="39">
      <c r="A473" s="215" t="s">
        <v>1519</v>
      </c>
      <c r="N473" s="11"/>
      <c r="O473" s="11"/>
      <c r="AC473" s="213">
        <v>126</v>
      </c>
      <c r="AD473" s="214">
        <v>45.0351</v>
      </c>
      <c r="AE473" s="215" t="s">
        <v>1519</v>
      </c>
      <c r="AF473" s="271" t="s">
        <v>218</v>
      </c>
      <c r="AG473" s="216" t="s">
        <v>1520</v>
      </c>
      <c r="AH473" s="217">
        <v>1097514</v>
      </c>
      <c r="AI473" s="215" t="s">
        <v>1521</v>
      </c>
      <c r="AJ473" s="233"/>
      <c r="AK473" s="218">
        <v>201000</v>
      </c>
      <c r="AL473" s="212" t="s">
        <v>1148</v>
      </c>
    </row>
    <row r="474" spans="1:38" s="1" customFormat="1" ht="39">
      <c r="A474" s="207" t="s">
        <v>1522</v>
      </c>
      <c r="N474" s="11"/>
      <c r="O474" s="11"/>
      <c r="AC474" s="205">
        <v>127</v>
      </c>
      <c r="AD474" s="206">
        <v>45.005200000000002</v>
      </c>
      <c r="AE474" s="207" t="s">
        <v>1522</v>
      </c>
      <c r="AF474" s="208" t="s">
        <v>218</v>
      </c>
      <c r="AG474" s="209" t="s">
        <v>1523</v>
      </c>
      <c r="AH474" s="210">
        <v>1096928</v>
      </c>
      <c r="AI474" s="207" t="s">
        <v>1524</v>
      </c>
      <c r="AJ474" s="232"/>
      <c r="AK474" s="211">
        <v>201000</v>
      </c>
      <c r="AL474" s="212" t="s">
        <v>1148</v>
      </c>
    </row>
    <row r="475" spans="1:38" s="1" customFormat="1" ht="97.5">
      <c r="A475" s="273" t="s">
        <v>1525</v>
      </c>
      <c r="N475" s="11"/>
      <c r="O475" s="11"/>
      <c r="AC475" s="268">
        <v>128</v>
      </c>
      <c r="AD475" s="269">
        <v>45</v>
      </c>
      <c r="AE475" s="273" t="s">
        <v>1525</v>
      </c>
      <c r="AF475" s="216" t="s">
        <v>287</v>
      </c>
      <c r="AG475" s="271" t="s">
        <v>1526</v>
      </c>
      <c r="AH475" s="272">
        <v>1097659</v>
      </c>
      <c r="AI475" s="273" t="s">
        <v>1527</v>
      </c>
      <c r="AJ475" s="271"/>
      <c r="AK475" s="274">
        <v>201000</v>
      </c>
      <c r="AL475" s="212" t="s">
        <v>1148</v>
      </c>
    </row>
    <row r="476" spans="1:38" s="1" customFormat="1" ht="58.5">
      <c r="A476" s="207" t="s">
        <v>1528</v>
      </c>
      <c r="N476" s="11"/>
      <c r="O476" s="11"/>
      <c r="AC476" s="205">
        <v>129</v>
      </c>
      <c r="AD476" s="206">
        <v>44.996000000000002</v>
      </c>
      <c r="AE476" s="207" t="s">
        <v>1528</v>
      </c>
      <c r="AF476" s="208" t="s">
        <v>544</v>
      </c>
      <c r="AG476" s="209" t="s">
        <v>1529</v>
      </c>
      <c r="AH476" s="210">
        <v>1097023</v>
      </c>
      <c r="AI476" s="207" t="s">
        <v>1530</v>
      </c>
      <c r="AJ476" s="232"/>
      <c r="AK476" s="211">
        <v>201000</v>
      </c>
      <c r="AL476" s="212" t="s">
        <v>1148</v>
      </c>
    </row>
    <row r="477" spans="1:38" s="1" customFormat="1" ht="39">
      <c r="A477" s="215" t="s">
        <v>1531</v>
      </c>
      <c r="N477" s="11"/>
      <c r="O477" s="11"/>
      <c r="AC477" s="213">
        <v>130</v>
      </c>
      <c r="AD477" s="214">
        <v>44.9178</v>
      </c>
      <c r="AE477" s="215" t="s">
        <v>1531</v>
      </c>
      <c r="AF477" s="271" t="s">
        <v>218</v>
      </c>
      <c r="AG477" s="216" t="s">
        <v>1532</v>
      </c>
      <c r="AH477" s="217">
        <v>1097759</v>
      </c>
      <c r="AI477" s="215" t="s">
        <v>1533</v>
      </c>
      <c r="AJ477" s="233"/>
      <c r="AK477" s="218">
        <v>201000</v>
      </c>
      <c r="AL477" s="212" t="s">
        <v>1148</v>
      </c>
    </row>
    <row r="478" spans="1:38" s="1" customFormat="1" ht="58.5">
      <c r="A478" s="207" t="s">
        <v>1534</v>
      </c>
      <c r="N478" s="11"/>
      <c r="O478" s="11"/>
      <c r="AC478" s="205">
        <v>131</v>
      </c>
      <c r="AD478" s="206">
        <v>44.903199999999998</v>
      </c>
      <c r="AE478" s="207" t="s">
        <v>1534</v>
      </c>
      <c r="AF478" s="208" t="s">
        <v>544</v>
      </c>
      <c r="AG478" s="208" t="s">
        <v>1535</v>
      </c>
      <c r="AH478" s="210">
        <v>1097328</v>
      </c>
      <c r="AI478" s="207" t="s">
        <v>1536</v>
      </c>
      <c r="AJ478" s="232"/>
      <c r="AK478" s="211">
        <v>201000</v>
      </c>
      <c r="AL478" s="212" t="s">
        <v>1148</v>
      </c>
    </row>
    <row r="479" spans="1:38" s="1" customFormat="1" ht="39">
      <c r="A479" s="215" t="s">
        <v>1537</v>
      </c>
      <c r="N479" s="11"/>
      <c r="O479" s="11"/>
      <c r="AC479" s="213">
        <v>132</v>
      </c>
      <c r="AD479" s="214">
        <v>44.902999999999999</v>
      </c>
      <c r="AE479" s="215" t="s">
        <v>1537</v>
      </c>
      <c r="AF479" s="271" t="s">
        <v>218</v>
      </c>
      <c r="AG479" s="216" t="s">
        <v>1538</v>
      </c>
      <c r="AH479" s="217">
        <v>1096857</v>
      </c>
      <c r="AI479" s="215" t="s">
        <v>1539</v>
      </c>
      <c r="AJ479" s="233"/>
      <c r="AK479" s="218">
        <v>201000</v>
      </c>
      <c r="AL479" s="212" t="s">
        <v>1148</v>
      </c>
    </row>
    <row r="480" spans="1:38" s="1" customFormat="1" ht="68.25">
      <c r="A480" s="207" t="s">
        <v>1540</v>
      </c>
      <c r="N480" s="11"/>
      <c r="O480" s="11"/>
      <c r="AC480" s="205">
        <v>133</v>
      </c>
      <c r="AD480" s="206">
        <v>44.859400000000001</v>
      </c>
      <c r="AE480" s="207" t="s">
        <v>1540</v>
      </c>
      <c r="AF480" s="208" t="s">
        <v>531</v>
      </c>
      <c r="AG480" s="208" t="s">
        <v>1541</v>
      </c>
      <c r="AH480" s="210">
        <v>1097024</v>
      </c>
      <c r="AI480" s="207" t="s">
        <v>1542</v>
      </c>
      <c r="AJ480" s="232"/>
      <c r="AK480" s="211">
        <v>201000</v>
      </c>
      <c r="AL480" s="212" t="s">
        <v>1148</v>
      </c>
    </row>
    <row r="481" spans="1:38" s="1" customFormat="1" ht="58.5">
      <c r="A481" s="215" t="s">
        <v>1543</v>
      </c>
      <c r="N481" s="11"/>
      <c r="O481" s="11"/>
      <c r="AC481" s="213">
        <v>134</v>
      </c>
      <c r="AD481" s="214">
        <v>44.842100000000002</v>
      </c>
      <c r="AE481" s="215" t="s">
        <v>1543</v>
      </c>
      <c r="AF481" s="271" t="s">
        <v>466</v>
      </c>
      <c r="AG481" s="216" t="s">
        <v>1544</v>
      </c>
      <c r="AH481" s="217">
        <v>1097823</v>
      </c>
      <c r="AI481" s="215" t="s">
        <v>1545</v>
      </c>
      <c r="AJ481" s="233"/>
      <c r="AK481" s="218">
        <v>201000</v>
      </c>
      <c r="AL481" s="212" t="s">
        <v>1148</v>
      </c>
    </row>
    <row r="482" spans="1:38" s="1" customFormat="1" ht="58.5">
      <c r="A482" s="207" t="s">
        <v>1546</v>
      </c>
      <c r="N482" s="11"/>
      <c r="O482" s="11"/>
      <c r="AC482" s="205">
        <v>135</v>
      </c>
      <c r="AD482" s="206">
        <v>44.777900000000002</v>
      </c>
      <c r="AE482" s="207" t="s">
        <v>1546</v>
      </c>
      <c r="AF482" s="208" t="s">
        <v>466</v>
      </c>
      <c r="AG482" s="209" t="s">
        <v>1547</v>
      </c>
      <c r="AH482" s="210">
        <v>1097805</v>
      </c>
      <c r="AI482" s="207" t="s">
        <v>1548</v>
      </c>
      <c r="AJ482" s="232"/>
      <c r="AK482" s="211">
        <v>201000</v>
      </c>
      <c r="AL482" s="212" t="s">
        <v>1148</v>
      </c>
    </row>
    <row r="483" spans="1:38" s="1" customFormat="1" ht="39">
      <c r="A483" s="215" t="s">
        <v>1549</v>
      </c>
      <c r="N483" s="11"/>
      <c r="O483" s="11"/>
      <c r="AC483" s="213">
        <v>136</v>
      </c>
      <c r="AD483" s="214">
        <v>44.763300000000001</v>
      </c>
      <c r="AE483" s="215" t="s">
        <v>1549</v>
      </c>
      <c r="AF483" s="271" t="s">
        <v>218</v>
      </c>
      <c r="AG483" s="216" t="s">
        <v>1523</v>
      </c>
      <c r="AH483" s="217">
        <v>1097230</v>
      </c>
      <c r="AI483" s="215" t="s">
        <v>1550</v>
      </c>
      <c r="AJ483" s="233"/>
      <c r="AK483" s="218">
        <v>201000</v>
      </c>
      <c r="AL483" s="212" t="s">
        <v>1148</v>
      </c>
    </row>
    <row r="484" spans="1:38" s="1" customFormat="1" ht="39">
      <c r="A484" s="207" t="s">
        <v>1551</v>
      </c>
      <c r="N484" s="11"/>
      <c r="O484" s="11"/>
      <c r="AC484" s="205">
        <v>137</v>
      </c>
      <c r="AD484" s="206">
        <v>44.685200000000002</v>
      </c>
      <c r="AE484" s="207" t="s">
        <v>1551</v>
      </c>
      <c r="AF484" s="208" t="s">
        <v>218</v>
      </c>
      <c r="AG484" s="209" t="s">
        <v>1552</v>
      </c>
      <c r="AH484" s="210">
        <v>1097469</v>
      </c>
      <c r="AI484" s="207" t="s">
        <v>1553</v>
      </c>
      <c r="AJ484" s="232"/>
      <c r="AK484" s="211">
        <v>201000</v>
      </c>
      <c r="AL484" s="212" t="s">
        <v>1148</v>
      </c>
    </row>
    <row r="485" spans="1:38" s="1" customFormat="1" ht="78">
      <c r="A485" s="215" t="s">
        <v>1554</v>
      </c>
      <c r="N485" s="11"/>
      <c r="O485" s="11"/>
      <c r="AC485" s="213">
        <v>138</v>
      </c>
      <c r="AD485" s="214">
        <v>44.653500000000001</v>
      </c>
      <c r="AE485" s="215" t="s">
        <v>1554</v>
      </c>
      <c r="AF485" s="271" t="s">
        <v>544</v>
      </c>
      <c r="AG485" s="271" t="s">
        <v>1555</v>
      </c>
      <c r="AH485" s="217">
        <v>1097068</v>
      </c>
      <c r="AI485" s="215" t="s">
        <v>1556</v>
      </c>
      <c r="AJ485" s="233"/>
      <c r="AK485" s="218">
        <v>201000</v>
      </c>
      <c r="AL485" s="212" t="s">
        <v>1148</v>
      </c>
    </row>
    <row r="486" spans="1:38" s="1" customFormat="1" ht="39">
      <c r="A486" s="207" t="s">
        <v>1557</v>
      </c>
      <c r="N486" s="11"/>
      <c r="O486" s="11"/>
      <c r="AC486" s="205">
        <v>139</v>
      </c>
      <c r="AD486" s="206">
        <v>44.534399999999998</v>
      </c>
      <c r="AE486" s="207" t="s">
        <v>1557</v>
      </c>
      <c r="AF486" s="208" t="s">
        <v>218</v>
      </c>
      <c r="AG486" s="209" t="s">
        <v>1558</v>
      </c>
      <c r="AH486" s="210">
        <v>1097266</v>
      </c>
      <c r="AI486" s="207" t="s">
        <v>1559</v>
      </c>
      <c r="AJ486" s="232"/>
      <c r="AK486" s="211">
        <v>201000</v>
      </c>
      <c r="AL486" s="212" t="s">
        <v>1148</v>
      </c>
    </row>
    <row r="487" spans="1:38" s="1" customFormat="1" ht="39">
      <c r="A487" s="215" t="s">
        <v>1560</v>
      </c>
      <c r="N487" s="11"/>
      <c r="O487" s="11"/>
      <c r="AC487" s="213">
        <v>140</v>
      </c>
      <c r="AD487" s="214">
        <v>44.468400000000003</v>
      </c>
      <c r="AE487" s="215" t="s">
        <v>1560</v>
      </c>
      <c r="AF487" s="271" t="s">
        <v>218</v>
      </c>
      <c r="AG487" s="216" t="s">
        <v>1561</v>
      </c>
      <c r="AH487" s="217">
        <v>1097399</v>
      </c>
      <c r="AI487" s="215" t="s">
        <v>1562</v>
      </c>
      <c r="AJ487" s="233"/>
      <c r="AK487" s="218">
        <v>201000</v>
      </c>
      <c r="AL487" s="212" t="s">
        <v>1148</v>
      </c>
    </row>
    <row r="488" spans="1:38" s="1" customFormat="1" ht="48.75">
      <c r="A488" s="207" t="s">
        <v>1563</v>
      </c>
      <c r="N488" s="11"/>
      <c r="O488" s="11"/>
      <c r="AC488" s="205">
        <v>141</v>
      </c>
      <c r="AD488" s="206">
        <v>44.457700000000003</v>
      </c>
      <c r="AE488" s="207" t="s">
        <v>1563</v>
      </c>
      <c r="AF488" s="208" t="s">
        <v>518</v>
      </c>
      <c r="AG488" s="209" t="s">
        <v>1564</v>
      </c>
      <c r="AH488" s="210">
        <v>1097764</v>
      </c>
      <c r="AI488" s="207" t="s">
        <v>1565</v>
      </c>
      <c r="AJ488" s="232"/>
      <c r="AK488" s="211">
        <v>201000</v>
      </c>
      <c r="AL488" s="212" t="s">
        <v>1148</v>
      </c>
    </row>
    <row r="489" spans="1:38" s="1" customFormat="1" ht="58.5">
      <c r="A489" s="215" t="s">
        <v>1566</v>
      </c>
      <c r="N489" s="11"/>
      <c r="O489" s="11"/>
      <c r="AC489" s="213">
        <v>142</v>
      </c>
      <c r="AD489" s="214">
        <v>44.276299999999999</v>
      </c>
      <c r="AE489" s="215" t="s">
        <v>1566</v>
      </c>
      <c r="AF489" s="271" t="s">
        <v>544</v>
      </c>
      <c r="AG489" s="216" t="s">
        <v>1567</v>
      </c>
      <c r="AH489" s="217">
        <v>1097458</v>
      </c>
      <c r="AI489" s="215" t="s">
        <v>1568</v>
      </c>
      <c r="AJ489" s="233"/>
      <c r="AK489" s="218">
        <v>201000</v>
      </c>
      <c r="AL489" s="212" t="s">
        <v>1148</v>
      </c>
    </row>
    <row r="490" spans="1:38" s="1" customFormat="1" ht="48.75">
      <c r="A490" s="207" t="s">
        <v>1569</v>
      </c>
      <c r="N490" s="11"/>
      <c r="O490" s="11"/>
      <c r="AC490" s="205">
        <v>143</v>
      </c>
      <c r="AD490" s="206">
        <v>44.25</v>
      </c>
      <c r="AE490" s="207" t="s">
        <v>1569</v>
      </c>
      <c r="AF490" s="208" t="s">
        <v>440</v>
      </c>
      <c r="AG490" s="209" t="s">
        <v>1570</v>
      </c>
      <c r="AH490" s="210">
        <v>1097758</v>
      </c>
      <c r="AI490" s="207" t="s">
        <v>1571</v>
      </c>
      <c r="AJ490" s="232"/>
      <c r="AK490" s="211">
        <v>201000</v>
      </c>
      <c r="AL490" s="212" t="s">
        <v>1148</v>
      </c>
    </row>
    <row r="491" spans="1:38" s="1" customFormat="1" ht="39">
      <c r="A491" s="215" t="s">
        <v>1572</v>
      </c>
      <c r="N491" s="11"/>
      <c r="O491" s="11"/>
      <c r="AC491" s="213">
        <v>144</v>
      </c>
      <c r="AD491" s="214">
        <v>44.230499999999999</v>
      </c>
      <c r="AE491" s="215" t="s">
        <v>1572</v>
      </c>
      <c r="AF491" s="271" t="s">
        <v>218</v>
      </c>
      <c r="AG491" s="216" t="s">
        <v>1573</v>
      </c>
      <c r="AH491" s="217">
        <v>1097166</v>
      </c>
      <c r="AI491" s="215" t="s">
        <v>1574</v>
      </c>
      <c r="AJ491" s="233"/>
      <c r="AK491" s="218">
        <v>201000</v>
      </c>
      <c r="AL491" s="212" t="s">
        <v>1148</v>
      </c>
    </row>
    <row r="492" spans="1:38" s="1" customFormat="1" ht="39">
      <c r="A492" s="207" t="s">
        <v>1575</v>
      </c>
      <c r="N492" s="11"/>
      <c r="O492" s="11"/>
      <c r="AC492" s="205">
        <v>145</v>
      </c>
      <c r="AD492" s="206">
        <v>44.2119</v>
      </c>
      <c r="AE492" s="207" t="s">
        <v>1575</v>
      </c>
      <c r="AF492" s="208" t="s">
        <v>218</v>
      </c>
      <c r="AG492" s="209" t="s">
        <v>1576</v>
      </c>
      <c r="AH492" s="210">
        <v>1096942</v>
      </c>
      <c r="AI492" s="207" t="s">
        <v>1577</v>
      </c>
      <c r="AJ492" s="232"/>
      <c r="AK492" s="211">
        <v>201000</v>
      </c>
      <c r="AL492" s="212" t="s">
        <v>1148</v>
      </c>
    </row>
    <row r="493" spans="1:38" s="1" customFormat="1" ht="48.75">
      <c r="A493" s="215" t="s">
        <v>1578</v>
      </c>
      <c r="N493" s="11"/>
      <c r="O493" s="11"/>
      <c r="AC493" s="213">
        <v>146</v>
      </c>
      <c r="AD493" s="214">
        <v>44.202300000000001</v>
      </c>
      <c r="AE493" s="215" t="s">
        <v>1578</v>
      </c>
      <c r="AF493" s="271" t="s">
        <v>218</v>
      </c>
      <c r="AG493" s="271" t="s">
        <v>1579</v>
      </c>
      <c r="AH493" s="217">
        <v>1096977</v>
      </c>
      <c r="AI493" s="215" t="s">
        <v>1580</v>
      </c>
      <c r="AJ493" s="233"/>
      <c r="AK493" s="218">
        <v>201000</v>
      </c>
      <c r="AL493" s="212" t="s">
        <v>1148</v>
      </c>
    </row>
    <row r="494" spans="1:38" s="1" customFormat="1" ht="39">
      <c r="A494" s="207" t="s">
        <v>1581</v>
      </c>
      <c r="N494" s="11"/>
      <c r="O494" s="11"/>
      <c r="AC494" s="205">
        <v>147</v>
      </c>
      <c r="AD494" s="206">
        <v>44.177900000000001</v>
      </c>
      <c r="AE494" s="207" t="s">
        <v>1581</v>
      </c>
      <c r="AF494" s="208" t="s">
        <v>218</v>
      </c>
      <c r="AG494" s="209" t="s">
        <v>1582</v>
      </c>
      <c r="AH494" s="210">
        <v>1096920</v>
      </c>
      <c r="AI494" s="207" t="s">
        <v>1583</v>
      </c>
      <c r="AJ494" s="232"/>
      <c r="AK494" s="211">
        <v>201000</v>
      </c>
      <c r="AL494" s="212" t="s">
        <v>1148</v>
      </c>
    </row>
    <row r="495" spans="1:38" s="1" customFormat="1" ht="39">
      <c r="A495" s="215" t="s">
        <v>1584</v>
      </c>
      <c r="N495" s="11"/>
      <c r="O495" s="11"/>
      <c r="AC495" s="213">
        <v>148</v>
      </c>
      <c r="AD495" s="214">
        <v>44.1661</v>
      </c>
      <c r="AE495" s="215" t="s">
        <v>1584</v>
      </c>
      <c r="AF495" s="271" t="s">
        <v>218</v>
      </c>
      <c r="AG495" s="216" t="s">
        <v>1585</v>
      </c>
      <c r="AH495" s="217">
        <v>1097592</v>
      </c>
      <c r="AI495" s="215" t="s">
        <v>1586</v>
      </c>
      <c r="AJ495" s="233"/>
      <c r="AK495" s="218">
        <v>201000</v>
      </c>
      <c r="AL495" s="212" t="s">
        <v>1148</v>
      </c>
    </row>
    <row r="496" spans="1:38" s="1" customFormat="1" ht="58.5">
      <c r="A496" s="207" t="s">
        <v>1587</v>
      </c>
      <c r="N496" s="11"/>
      <c r="O496" s="11"/>
      <c r="AC496" s="205">
        <v>149</v>
      </c>
      <c r="AD496" s="206">
        <v>44.102699999999999</v>
      </c>
      <c r="AE496" s="207" t="s">
        <v>1587</v>
      </c>
      <c r="AF496" s="208" t="s">
        <v>544</v>
      </c>
      <c r="AG496" s="209" t="s">
        <v>1588</v>
      </c>
      <c r="AH496" s="210">
        <v>1097693</v>
      </c>
      <c r="AI496" s="207" t="s">
        <v>1589</v>
      </c>
      <c r="AJ496" s="232"/>
      <c r="AK496" s="211">
        <v>201000</v>
      </c>
      <c r="AL496" s="212" t="s">
        <v>1148</v>
      </c>
    </row>
    <row r="497" spans="1:38" s="1" customFormat="1" ht="39">
      <c r="A497" s="215" t="s">
        <v>1590</v>
      </c>
      <c r="N497" s="11"/>
      <c r="O497" s="11"/>
      <c r="AC497" s="213">
        <v>150</v>
      </c>
      <c r="AD497" s="214">
        <v>44.006700000000002</v>
      </c>
      <c r="AE497" s="215" t="s">
        <v>1590</v>
      </c>
      <c r="AF497" s="271" t="s">
        <v>218</v>
      </c>
      <c r="AG497" s="216" t="s">
        <v>1591</v>
      </c>
      <c r="AH497" s="217">
        <v>1097525</v>
      </c>
      <c r="AI497" s="215" t="s">
        <v>1592</v>
      </c>
      <c r="AJ497" s="233"/>
      <c r="AK497" s="218">
        <v>201000</v>
      </c>
      <c r="AL497" s="212" t="s">
        <v>1148</v>
      </c>
    </row>
    <row r="498" spans="1:38" s="1" customFormat="1" ht="39">
      <c r="A498" s="207" t="s">
        <v>1593</v>
      </c>
      <c r="N498" s="11"/>
      <c r="O498" s="11"/>
      <c r="AC498" s="205">
        <v>151</v>
      </c>
      <c r="AD498" s="206">
        <v>44.003999999999998</v>
      </c>
      <c r="AE498" s="207" t="s">
        <v>1593</v>
      </c>
      <c r="AF498" s="208" t="s">
        <v>218</v>
      </c>
      <c r="AG498" s="209" t="s">
        <v>1594</v>
      </c>
      <c r="AH498" s="210">
        <v>1097825</v>
      </c>
      <c r="AI498" s="207" t="s">
        <v>1595</v>
      </c>
      <c r="AJ498" s="232"/>
      <c r="AK498" s="211">
        <v>201000</v>
      </c>
      <c r="AL498" s="212" t="s">
        <v>1148</v>
      </c>
    </row>
    <row r="499" spans="1:38" s="1" customFormat="1" ht="107.25">
      <c r="A499" s="273" t="s">
        <v>1596</v>
      </c>
      <c r="N499" s="11"/>
      <c r="O499" s="11"/>
      <c r="AC499" s="268">
        <v>152</v>
      </c>
      <c r="AD499" s="269">
        <v>44</v>
      </c>
      <c r="AE499" s="273" t="s">
        <v>1596</v>
      </c>
      <c r="AF499" s="216" t="s">
        <v>287</v>
      </c>
      <c r="AG499" s="271" t="s">
        <v>1597</v>
      </c>
      <c r="AH499" s="272">
        <v>1097702</v>
      </c>
      <c r="AI499" s="273" t="s">
        <v>1598</v>
      </c>
      <c r="AJ499" s="271"/>
      <c r="AK499" s="274">
        <v>201000</v>
      </c>
      <c r="AL499" s="212" t="s">
        <v>1148</v>
      </c>
    </row>
    <row r="500" spans="1:38" s="1" customFormat="1" ht="39">
      <c r="A500" s="207" t="s">
        <v>1599</v>
      </c>
      <c r="N500" s="11"/>
      <c r="O500" s="11"/>
      <c r="AC500" s="205">
        <v>153</v>
      </c>
      <c r="AD500" s="206">
        <v>43.943199999999997</v>
      </c>
      <c r="AE500" s="207" t="s">
        <v>1599</v>
      </c>
      <c r="AF500" s="208" t="s">
        <v>1600</v>
      </c>
      <c r="AG500" s="209" t="s">
        <v>1601</v>
      </c>
      <c r="AH500" s="210">
        <v>1097473</v>
      </c>
      <c r="AI500" s="207" t="s">
        <v>1602</v>
      </c>
      <c r="AJ500" s="232"/>
      <c r="AK500" s="211">
        <v>201000</v>
      </c>
      <c r="AL500" s="212" t="s">
        <v>1148</v>
      </c>
    </row>
    <row r="501" spans="1:38" s="1" customFormat="1" ht="39">
      <c r="A501" s="215" t="s">
        <v>1603</v>
      </c>
      <c r="N501" s="11"/>
      <c r="O501" s="11"/>
      <c r="AC501" s="213">
        <v>154</v>
      </c>
      <c r="AD501" s="214">
        <v>43.941800000000001</v>
      </c>
      <c r="AE501" s="215" t="s">
        <v>1603</v>
      </c>
      <c r="AF501" s="271" t="s">
        <v>218</v>
      </c>
      <c r="AG501" s="216" t="s">
        <v>1604</v>
      </c>
      <c r="AH501" s="217">
        <v>1097188</v>
      </c>
      <c r="AI501" s="215" t="s">
        <v>1605</v>
      </c>
      <c r="AJ501" s="233"/>
      <c r="AK501" s="218">
        <v>201000</v>
      </c>
      <c r="AL501" s="212" t="s">
        <v>1148</v>
      </c>
    </row>
    <row r="502" spans="1:38" s="1" customFormat="1" ht="58.5">
      <c r="A502" s="207" t="s">
        <v>1606</v>
      </c>
      <c r="N502" s="11"/>
      <c r="O502" s="11"/>
      <c r="AC502" s="205">
        <v>155</v>
      </c>
      <c r="AD502" s="206">
        <v>43.918199999999999</v>
      </c>
      <c r="AE502" s="207" t="s">
        <v>1606</v>
      </c>
      <c r="AF502" s="208" t="s">
        <v>544</v>
      </c>
      <c r="AG502" s="209" t="s">
        <v>871</v>
      </c>
      <c r="AH502" s="210">
        <v>1097769</v>
      </c>
      <c r="AI502" s="207" t="s">
        <v>1607</v>
      </c>
      <c r="AJ502" s="232"/>
      <c r="AK502" s="211">
        <v>201000</v>
      </c>
      <c r="AL502" s="212" t="s">
        <v>1148</v>
      </c>
    </row>
    <row r="503" spans="1:38" s="1" customFormat="1" ht="39">
      <c r="A503" s="215" t="s">
        <v>1608</v>
      </c>
      <c r="N503" s="11"/>
      <c r="O503" s="11"/>
      <c r="AC503" s="213">
        <v>156</v>
      </c>
      <c r="AD503" s="214">
        <v>43.824300000000001</v>
      </c>
      <c r="AE503" s="215" t="s">
        <v>1608</v>
      </c>
      <c r="AF503" s="271" t="s">
        <v>218</v>
      </c>
      <c r="AG503" s="216" t="s">
        <v>1609</v>
      </c>
      <c r="AH503" s="217">
        <v>1097222</v>
      </c>
      <c r="AI503" s="215" t="s">
        <v>1610</v>
      </c>
      <c r="AJ503" s="233"/>
      <c r="AK503" s="218">
        <v>201000</v>
      </c>
      <c r="AL503" s="212" t="s">
        <v>1148</v>
      </c>
    </row>
    <row r="504" spans="1:38" s="1" customFormat="1" ht="39">
      <c r="A504" s="207" t="s">
        <v>1611</v>
      </c>
      <c r="N504" s="11"/>
      <c r="O504" s="11"/>
      <c r="AC504" s="205">
        <v>157</v>
      </c>
      <c r="AD504" s="206">
        <v>43.821300000000001</v>
      </c>
      <c r="AE504" s="207" t="s">
        <v>1611</v>
      </c>
      <c r="AF504" s="208" t="s">
        <v>218</v>
      </c>
      <c r="AG504" s="208" t="s">
        <v>1612</v>
      </c>
      <c r="AH504" s="210">
        <v>1097814</v>
      </c>
      <c r="AI504" s="207" t="s">
        <v>1613</v>
      </c>
      <c r="AJ504" s="232"/>
      <c r="AK504" s="211">
        <v>201000</v>
      </c>
      <c r="AL504" s="212" t="s">
        <v>1148</v>
      </c>
    </row>
    <row r="505" spans="1:38" s="1" customFormat="1" ht="78">
      <c r="A505" s="273" t="s">
        <v>1614</v>
      </c>
      <c r="N505" s="11"/>
      <c r="O505" s="11"/>
      <c r="AC505" s="268">
        <v>158</v>
      </c>
      <c r="AD505" s="269">
        <v>43.8</v>
      </c>
      <c r="AE505" s="273" t="s">
        <v>1614</v>
      </c>
      <c r="AF505" s="216" t="s">
        <v>287</v>
      </c>
      <c r="AG505" s="271" t="s">
        <v>1615</v>
      </c>
      <c r="AH505" s="272">
        <v>1097746</v>
      </c>
      <c r="AI505" s="273" t="s">
        <v>1616</v>
      </c>
      <c r="AJ505" s="271"/>
      <c r="AK505" s="274">
        <v>201000</v>
      </c>
      <c r="AL505" s="212" t="s">
        <v>1148</v>
      </c>
    </row>
    <row r="506" spans="1:38" s="1" customFormat="1" ht="58.5">
      <c r="A506" s="207" t="s">
        <v>1617</v>
      </c>
      <c r="N506" s="11"/>
      <c r="O506" s="11"/>
      <c r="AC506" s="205">
        <v>159</v>
      </c>
      <c r="AD506" s="206">
        <v>43.7973</v>
      </c>
      <c r="AE506" s="207" t="s">
        <v>1617</v>
      </c>
      <c r="AF506" s="208" t="s">
        <v>544</v>
      </c>
      <c r="AG506" s="208" t="s">
        <v>1618</v>
      </c>
      <c r="AH506" s="210">
        <v>1096861</v>
      </c>
      <c r="AI506" s="207" t="s">
        <v>1619</v>
      </c>
      <c r="AJ506" s="232"/>
      <c r="AK506" s="211">
        <v>201000</v>
      </c>
      <c r="AL506" s="212" t="s">
        <v>1148</v>
      </c>
    </row>
    <row r="507" spans="1:38" s="1" customFormat="1" ht="58.5">
      <c r="A507" s="215" t="s">
        <v>1620</v>
      </c>
      <c r="N507" s="11"/>
      <c r="O507" s="11"/>
      <c r="AC507" s="213">
        <v>160</v>
      </c>
      <c r="AD507" s="214">
        <v>43.741900000000001</v>
      </c>
      <c r="AE507" s="215" t="s">
        <v>1620</v>
      </c>
      <c r="AF507" s="271" t="s">
        <v>310</v>
      </c>
      <c r="AG507" s="271" t="s">
        <v>1621</v>
      </c>
      <c r="AH507" s="217">
        <v>1097619</v>
      </c>
      <c r="AI507" s="215" t="s">
        <v>1622</v>
      </c>
      <c r="AJ507" s="233"/>
      <c r="AK507" s="218">
        <v>201000</v>
      </c>
      <c r="AL507" s="212" t="s">
        <v>1148</v>
      </c>
    </row>
    <row r="508" spans="1:38" s="1" customFormat="1" ht="58.5">
      <c r="A508" s="207" t="s">
        <v>1623</v>
      </c>
      <c r="N508" s="11"/>
      <c r="O508" s="11"/>
      <c r="AC508" s="205">
        <v>161</v>
      </c>
      <c r="AD508" s="206">
        <v>43.621899999999997</v>
      </c>
      <c r="AE508" s="207" t="s">
        <v>1623</v>
      </c>
      <c r="AF508" s="208" t="s">
        <v>544</v>
      </c>
      <c r="AG508" s="209" t="s">
        <v>1624</v>
      </c>
      <c r="AH508" s="210">
        <v>1096976</v>
      </c>
      <c r="AI508" s="207" t="s">
        <v>1625</v>
      </c>
      <c r="AJ508" s="232"/>
      <c r="AK508" s="211">
        <v>201000</v>
      </c>
      <c r="AL508" s="212" t="s">
        <v>1148</v>
      </c>
    </row>
    <row r="509" spans="1:38" s="1" customFormat="1" ht="39">
      <c r="A509" s="215" t="s">
        <v>1626</v>
      </c>
      <c r="N509" s="11"/>
      <c r="O509" s="11"/>
      <c r="AC509" s="213">
        <v>162</v>
      </c>
      <c r="AD509" s="214">
        <v>43.62</v>
      </c>
      <c r="AE509" s="215" t="s">
        <v>1626</v>
      </c>
      <c r="AF509" s="271" t="s">
        <v>218</v>
      </c>
      <c r="AG509" s="216" t="s">
        <v>1627</v>
      </c>
      <c r="AH509" s="217">
        <v>1097558</v>
      </c>
      <c r="AI509" s="215" t="s">
        <v>1628</v>
      </c>
      <c r="AJ509" s="233"/>
      <c r="AK509" s="218">
        <v>201000</v>
      </c>
      <c r="AL509" s="212" t="s">
        <v>1148</v>
      </c>
    </row>
    <row r="510" spans="1:38" s="1" customFormat="1" ht="39">
      <c r="A510" s="207" t="s">
        <v>1629</v>
      </c>
      <c r="N510" s="11"/>
      <c r="O510" s="11"/>
      <c r="AC510" s="205">
        <v>163</v>
      </c>
      <c r="AD510" s="206">
        <v>43.588200000000001</v>
      </c>
      <c r="AE510" s="207" t="s">
        <v>1629</v>
      </c>
      <c r="AF510" s="208" t="s">
        <v>218</v>
      </c>
      <c r="AG510" s="209" t="s">
        <v>1630</v>
      </c>
      <c r="AH510" s="210">
        <v>1097778</v>
      </c>
      <c r="AI510" s="207" t="s">
        <v>1631</v>
      </c>
      <c r="AJ510" s="232"/>
      <c r="AK510" s="211">
        <v>201000</v>
      </c>
      <c r="AL510" s="212" t="s">
        <v>1148</v>
      </c>
    </row>
    <row r="511" spans="1:38" s="1" customFormat="1" ht="39">
      <c r="A511" s="215" t="s">
        <v>1632</v>
      </c>
      <c r="N511" s="11"/>
      <c r="O511" s="11"/>
      <c r="AC511" s="213">
        <v>164</v>
      </c>
      <c r="AD511" s="214">
        <v>43.540399999999998</v>
      </c>
      <c r="AE511" s="215" t="s">
        <v>1632</v>
      </c>
      <c r="AF511" s="271" t="s">
        <v>218</v>
      </c>
      <c r="AG511" s="216" t="s">
        <v>1633</v>
      </c>
      <c r="AH511" s="217">
        <v>1097151</v>
      </c>
      <c r="AI511" s="215" t="s">
        <v>1634</v>
      </c>
      <c r="AJ511" s="233"/>
      <c r="AK511" s="218">
        <v>201000</v>
      </c>
      <c r="AL511" s="212" t="s">
        <v>1148</v>
      </c>
    </row>
    <row r="512" spans="1:38" s="1" customFormat="1" ht="48.75">
      <c r="A512" s="207" t="s">
        <v>1635</v>
      </c>
      <c r="N512" s="11"/>
      <c r="O512" s="11"/>
      <c r="AC512" s="205">
        <v>165</v>
      </c>
      <c r="AD512" s="206">
        <v>43.524500000000003</v>
      </c>
      <c r="AE512" s="207" t="s">
        <v>1635</v>
      </c>
      <c r="AF512" s="208" t="s">
        <v>218</v>
      </c>
      <c r="AG512" s="208" t="s">
        <v>1636</v>
      </c>
      <c r="AH512" s="210">
        <v>1096886</v>
      </c>
      <c r="AI512" s="207" t="s">
        <v>1637</v>
      </c>
      <c r="AJ512" s="232"/>
      <c r="AK512" s="211">
        <v>201000</v>
      </c>
      <c r="AL512" s="212" t="s">
        <v>1148</v>
      </c>
    </row>
    <row r="513" spans="1:38" s="1" customFormat="1" ht="58.5">
      <c r="A513" s="215" t="s">
        <v>1638</v>
      </c>
      <c r="N513" s="11"/>
      <c r="O513" s="11"/>
      <c r="AC513" s="213">
        <v>166</v>
      </c>
      <c r="AD513" s="214">
        <v>43.481299999999997</v>
      </c>
      <c r="AE513" s="215" t="s">
        <v>1638</v>
      </c>
      <c r="AF513" s="271" t="s">
        <v>466</v>
      </c>
      <c r="AG513" s="216" t="s">
        <v>1639</v>
      </c>
      <c r="AH513" s="217">
        <v>1097123</v>
      </c>
      <c r="AI513" s="215" t="s">
        <v>1640</v>
      </c>
      <c r="AJ513" s="233"/>
      <c r="AK513" s="218">
        <v>201000</v>
      </c>
      <c r="AL513" s="212" t="s">
        <v>1148</v>
      </c>
    </row>
    <row r="514" spans="1:38" s="1" customFormat="1" ht="39">
      <c r="A514" s="207" t="s">
        <v>1641</v>
      </c>
      <c r="N514" s="11"/>
      <c r="O514" s="11"/>
      <c r="AC514" s="205">
        <v>167</v>
      </c>
      <c r="AD514" s="206">
        <v>43.4696</v>
      </c>
      <c r="AE514" s="207" t="s">
        <v>1641</v>
      </c>
      <c r="AF514" s="208" t="s">
        <v>218</v>
      </c>
      <c r="AG514" s="209" t="s">
        <v>1642</v>
      </c>
      <c r="AH514" s="210">
        <v>1097808</v>
      </c>
      <c r="AI514" s="207" t="s">
        <v>1643</v>
      </c>
      <c r="AJ514" s="232"/>
      <c r="AK514" s="211">
        <v>201000</v>
      </c>
      <c r="AL514" s="212" t="s">
        <v>1148</v>
      </c>
    </row>
    <row r="515" spans="1:38" s="1" customFormat="1" ht="39">
      <c r="A515" s="215" t="s">
        <v>1644</v>
      </c>
      <c r="N515" s="11"/>
      <c r="O515" s="11"/>
      <c r="AC515" s="213">
        <v>168</v>
      </c>
      <c r="AD515" s="214">
        <v>43.442100000000003</v>
      </c>
      <c r="AE515" s="215" t="s">
        <v>1644</v>
      </c>
      <c r="AF515" s="271" t="s">
        <v>218</v>
      </c>
      <c r="AG515" s="216" t="s">
        <v>1645</v>
      </c>
      <c r="AH515" s="217">
        <v>1096983</v>
      </c>
      <c r="AI515" s="215" t="s">
        <v>1646</v>
      </c>
      <c r="AJ515" s="233"/>
      <c r="AK515" s="218">
        <v>201000</v>
      </c>
      <c r="AL515" s="212" t="s">
        <v>1148</v>
      </c>
    </row>
    <row r="516" spans="1:38" s="1" customFormat="1" ht="39">
      <c r="A516" s="207" t="s">
        <v>1647</v>
      </c>
      <c r="N516" s="11"/>
      <c r="O516" s="11"/>
      <c r="AC516" s="205">
        <v>169</v>
      </c>
      <c r="AD516" s="206">
        <v>43.3996</v>
      </c>
      <c r="AE516" s="207" t="s">
        <v>1647</v>
      </c>
      <c r="AF516" s="208" t="s">
        <v>218</v>
      </c>
      <c r="AG516" s="209" t="s">
        <v>1648</v>
      </c>
      <c r="AH516" s="210">
        <v>1097100</v>
      </c>
      <c r="AI516" s="207" t="s">
        <v>1649</v>
      </c>
      <c r="AJ516" s="232"/>
      <c r="AK516" s="211">
        <v>201000</v>
      </c>
      <c r="AL516" s="212" t="s">
        <v>1148</v>
      </c>
    </row>
    <row r="517" spans="1:38" s="1" customFormat="1" ht="107.25">
      <c r="A517" s="215" t="s">
        <v>1650</v>
      </c>
      <c r="N517" s="11"/>
      <c r="O517" s="11"/>
      <c r="AC517" s="213">
        <v>170</v>
      </c>
      <c r="AD517" s="214">
        <v>43.384599999999999</v>
      </c>
      <c r="AE517" s="215" t="s">
        <v>1650</v>
      </c>
      <c r="AF517" s="216" t="s">
        <v>178</v>
      </c>
      <c r="AG517" s="271" t="s">
        <v>1651</v>
      </c>
      <c r="AH517" s="217">
        <v>1097329</v>
      </c>
      <c r="AI517" s="215" t="s">
        <v>1652</v>
      </c>
      <c r="AJ517" s="271"/>
      <c r="AK517" s="218">
        <v>201000</v>
      </c>
      <c r="AL517" s="212" t="s">
        <v>1148</v>
      </c>
    </row>
    <row r="518" spans="1:38" s="1" customFormat="1" ht="39">
      <c r="A518" s="207" t="s">
        <v>1653</v>
      </c>
      <c r="N518" s="11"/>
      <c r="O518" s="11"/>
      <c r="AC518" s="205">
        <v>171</v>
      </c>
      <c r="AD518" s="206">
        <v>43.360199999999999</v>
      </c>
      <c r="AE518" s="207" t="s">
        <v>1653</v>
      </c>
      <c r="AF518" s="208" t="s">
        <v>218</v>
      </c>
      <c r="AG518" s="208" t="s">
        <v>1654</v>
      </c>
      <c r="AH518" s="210">
        <v>1097244</v>
      </c>
      <c r="AI518" s="207" t="s">
        <v>1655</v>
      </c>
      <c r="AJ518" s="232"/>
      <c r="AK518" s="211">
        <v>201000</v>
      </c>
      <c r="AL518" s="212" t="s">
        <v>1148</v>
      </c>
    </row>
    <row r="519" spans="1:38" s="1" customFormat="1" ht="39">
      <c r="A519" s="215" t="s">
        <v>1656</v>
      </c>
      <c r="N519" s="11"/>
      <c r="O519" s="11"/>
      <c r="AC519" s="213">
        <v>172</v>
      </c>
      <c r="AD519" s="214">
        <v>43.347799999999999</v>
      </c>
      <c r="AE519" s="215" t="s">
        <v>1656</v>
      </c>
      <c r="AF519" s="271" t="s">
        <v>218</v>
      </c>
      <c r="AG519" s="216" t="s">
        <v>1657</v>
      </c>
      <c r="AH519" s="217">
        <v>1097109</v>
      </c>
      <c r="AI519" s="215" t="s">
        <v>1658</v>
      </c>
      <c r="AJ519" s="233"/>
      <c r="AK519" s="218">
        <v>201000</v>
      </c>
      <c r="AL519" s="212" t="s">
        <v>1148</v>
      </c>
    </row>
    <row r="520" spans="1:38" s="1" customFormat="1" ht="39">
      <c r="A520" s="207" t="s">
        <v>1659</v>
      </c>
      <c r="N520" s="11"/>
      <c r="O520" s="11"/>
      <c r="AC520" s="205">
        <v>173</v>
      </c>
      <c r="AD520" s="206">
        <v>43.320599999999999</v>
      </c>
      <c r="AE520" s="207" t="s">
        <v>1659</v>
      </c>
      <c r="AF520" s="208" t="s">
        <v>218</v>
      </c>
      <c r="AG520" s="209" t="s">
        <v>1660</v>
      </c>
      <c r="AH520" s="210">
        <v>1097438</v>
      </c>
      <c r="AI520" s="207" t="s">
        <v>1661</v>
      </c>
      <c r="AJ520" s="232"/>
      <c r="AK520" s="211">
        <v>201000</v>
      </c>
      <c r="AL520" s="212" t="s">
        <v>1148</v>
      </c>
    </row>
    <row r="521" spans="1:38" s="1" customFormat="1" ht="58.5">
      <c r="A521" s="215" t="s">
        <v>1662</v>
      </c>
      <c r="N521" s="11"/>
      <c r="O521" s="11"/>
      <c r="AC521" s="213">
        <v>174</v>
      </c>
      <c r="AD521" s="214">
        <v>43.277500000000003</v>
      </c>
      <c r="AE521" s="215" t="s">
        <v>1662</v>
      </c>
      <c r="AF521" s="271" t="s">
        <v>466</v>
      </c>
      <c r="AG521" s="271" t="s">
        <v>1663</v>
      </c>
      <c r="AH521" s="217">
        <v>1097601</v>
      </c>
      <c r="AI521" s="215" t="s">
        <v>1664</v>
      </c>
      <c r="AJ521" s="233"/>
      <c r="AK521" s="218">
        <v>201000</v>
      </c>
      <c r="AL521" s="212" t="s">
        <v>1148</v>
      </c>
    </row>
    <row r="522" spans="1:38" s="1" customFormat="1" ht="39">
      <c r="A522" s="207" t="s">
        <v>1665</v>
      </c>
      <c r="N522" s="11"/>
      <c r="O522" s="11"/>
      <c r="AC522" s="205">
        <v>175</v>
      </c>
      <c r="AD522" s="206">
        <v>43.158000000000001</v>
      </c>
      <c r="AE522" s="207" t="s">
        <v>1665</v>
      </c>
      <c r="AF522" s="208" t="s">
        <v>218</v>
      </c>
      <c r="AG522" s="209" t="s">
        <v>1666</v>
      </c>
      <c r="AH522" s="210">
        <v>1096859</v>
      </c>
      <c r="AI522" s="207" t="s">
        <v>1667</v>
      </c>
      <c r="AJ522" s="232"/>
      <c r="AK522" s="211">
        <v>201000</v>
      </c>
      <c r="AL522" s="212" t="s">
        <v>1148</v>
      </c>
    </row>
    <row r="523" spans="1:38" s="1" customFormat="1" ht="58.5">
      <c r="A523" s="215" t="s">
        <v>1668</v>
      </c>
      <c r="N523" s="11"/>
      <c r="O523" s="11"/>
      <c r="AC523" s="213">
        <v>176</v>
      </c>
      <c r="AD523" s="214">
        <v>43.141100000000002</v>
      </c>
      <c r="AE523" s="215" t="s">
        <v>1668</v>
      </c>
      <c r="AF523" s="271" t="s">
        <v>544</v>
      </c>
      <c r="AG523" s="271" t="s">
        <v>1669</v>
      </c>
      <c r="AH523" s="217">
        <v>1097232</v>
      </c>
      <c r="AI523" s="215" t="s">
        <v>1670</v>
      </c>
      <c r="AJ523" s="233"/>
      <c r="AK523" s="218">
        <v>201000</v>
      </c>
      <c r="AL523" s="212" t="s">
        <v>1148</v>
      </c>
    </row>
    <row r="524" spans="1:38" s="1" customFormat="1" ht="58.5">
      <c r="A524" s="207" t="s">
        <v>1671</v>
      </c>
      <c r="N524" s="11"/>
      <c r="O524" s="11"/>
      <c r="AC524" s="205">
        <v>177</v>
      </c>
      <c r="AD524" s="206">
        <v>43.031799999999997</v>
      </c>
      <c r="AE524" s="207" t="s">
        <v>1671</v>
      </c>
      <c r="AF524" s="208" t="s">
        <v>466</v>
      </c>
      <c r="AG524" s="208" t="s">
        <v>1672</v>
      </c>
      <c r="AH524" s="210">
        <v>1096849</v>
      </c>
      <c r="AI524" s="207" t="s">
        <v>1673</v>
      </c>
      <c r="AJ524" s="232"/>
      <c r="AK524" s="211">
        <v>201000</v>
      </c>
      <c r="AL524" s="212" t="s">
        <v>1148</v>
      </c>
    </row>
    <row r="525" spans="1:38" s="1" customFormat="1" ht="97.5">
      <c r="A525" s="215" t="s">
        <v>1674</v>
      </c>
      <c r="N525" s="11"/>
      <c r="O525" s="11"/>
      <c r="AC525" s="213">
        <v>178</v>
      </c>
      <c r="AD525" s="214">
        <v>43</v>
      </c>
      <c r="AE525" s="215" t="s">
        <v>1674</v>
      </c>
      <c r="AF525" s="216" t="s">
        <v>370</v>
      </c>
      <c r="AG525" s="271" t="s">
        <v>1675</v>
      </c>
      <c r="AH525" s="217">
        <v>1097246</v>
      </c>
      <c r="AI525" s="215" t="s">
        <v>1676</v>
      </c>
      <c r="AJ525" s="271"/>
      <c r="AK525" s="218">
        <v>201000</v>
      </c>
      <c r="AL525" s="212" t="s">
        <v>1148</v>
      </c>
    </row>
    <row r="526" spans="1:38" s="1" customFormat="1" ht="39">
      <c r="A526" s="207" t="s">
        <v>1677</v>
      </c>
      <c r="N526" s="11"/>
      <c r="O526" s="11"/>
      <c r="AC526" s="205">
        <v>179</v>
      </c>
      <c r="AD526" s="206">
        <v>42.999400000000001</v>
      </c>
      <c r="AE526" s="207" t="s">
        <v>1677</v>
      </c>
      <c r="AF526" s="208" t="s">
        <v>218</v>
      </c>
      <c r="AG526" s="209" t="s">
        <v>1678</v>
      </c>
      <c r="AH526" s="210">
        <v>1097625</v>
      </c>
      <c r="AI526" s="207" t="s">
        <v>1679</v>
      </c>
      <c r="AJ526" s="232"/>
      <c r="AK526" s="211">
        <v>201000</v>
      </c>
      <c r="AL526" s="212" t="s">
        <v>1148</v>
      </c>
    </row>
    <row r="527" spans="1:38" s="1" customFormat="1" ht="39">
      <c r="A527" s="215" t="s">
        <v>1680</v>
      </c>
      <c r="N527" s="11"/>
      <c r="O527" s="11"/>
      <c r="AC527" s="213">
        <v>180</v>
      </c>
      <c r="AD527" s="214">
        <v>42.969799999999999</v>
      </c>
      <c r="AE527" s="215" t="s">
        <v>1680</v>
      </c>
      <c r="AF527" s="271" t="s">
        <v>218</v>
      </c>
      <c r="AG527" s="216" t="s">
        <v>1681</v>
      </c>
      <c r="AH527" s="217">
        <v>1097705</v>
      </c>
      <c r="AI527" s="215" t="s">
        <v>1682</v>
      </c>
      <c r="AJ527" s="233"/>
      <c r="AK527" s="218">
        <v>201000</v>
      </c>
      <c r="AL527" s="212" t="s">
        <v>1148</v>
      </c>
    </row>
    <row r="528" spans="1:38" s="1" customFormat="1" ht="39">
      <c r="A528" s="207" t="s">
        <v>1683</v>
      </c>
      <c r="N528" s="11"/>
      <c r="O528" s="11"/>
      <c r="AC528" s="205">
        <v>181</v>
      </c>
      <c r="AD528" s="206">
        <v>42.900199999999998</v>
      </c>
      <c r="AE528" s="207" t="s">
        <v>1683</v>
      </c>
      <c r="AF528" s="208" t="s">
        <v>218</v>
      </c>
      <c r="AG528" s="209" t="s">
        <v>1684</v>
      </c>
      <c r="AH528" s="210">
        <v>1097396</v>
      </c>
      <c r="AI528" s="207" t="s">
        <v>1685</v>
      </c>
      <c r="AJ528" s="232"/>
      <c r="AK528" s="211">
        <v>201000</v>
      </c>
      <c r="AL528" s="212" t="s">
        <v>1148</v>
      </c>
    </row>
    <row r="529" spans="1:38" s="1" customFormat="1" ht="39">
      <c r="A529" s="215" t="s">
        <v>1686</v>
      </c>
      <c r="N529" s="11"/>
      <c r="O529" s="11"/>
      <c r="AC529" s="213">
        <v>182</v>
      </c>
      <c r="AD529" s="214">
        <v>42.881399999999999</v>
      </c>
      <c r="AE529" s="215" t="s">
        <v>1686</v>
      </c>
      <c r="AF529" s="271" t="s">
        <v>218</v>
      </c>
      <c r="AG529" s="216" t="s">
        <v>1687</v>
      </c>
      <c r="AH529" s="217">
        <v>1097258</v>
      </c>
      <c r="AI529" s="215" t="s">
        <v>1688</v>
      </c>
      <c r="AJ529" s="233"/>
      <c r="AK529" s="218">
        <v>201000</v>
      </c>
      <c r="AL529" s="212" t="s">
        <v>1148</v>
      </c>
    </row>
    <row r="530" spans="1:38" s="1" customFormat="1" ht="39">
      <c r="A530" s="207" t="s">
        <v>1689</v>
      </c>
      <c r="N530" s="11"/>
      <c r="O530" s="11"/>
      <c r="AC530" s="205">
        <v>183</v>
      </c>
      <c r="AD530" s="206">
        <v>42.777299999999997</v>
      </c>
      <c r="AE530" s="207" t="s">
        <v>1689</v>
      </c>
      <c r="AF530" s="208" t="s">
        <v>218</v>
      </c>
      <c r="AG530" s="209" t="s">
        <v>1690</v>
      </c>
      <c r="AH530" s="210">
        <v>1097345</v>
      </c>
      <c r="AI530" s="207" t="s">
        <v>1691</v>
      </c>
      <c r="AJ530" s="232"/>
      <c r="AK530" s="211">
        <v>201000</v>
      </c>
      <c r="AL530" s="212" t="s">
        <v>1148</v>
      </c>
    </row>
    <row r="531" spans="1:38" s="1" customFormat="1" ht="39">
      <c r="A531" s="215" t="s">
        <v>1692</v>
      </c>
      <c r="N531" s="11"/>
      <c r="O531" s="11"/>
      <c r="AC531" s="213">
        <v>184</v>
      </c>
      <c r="AD531" s="214">
        <v>42.744900000000001</v>
      </c>
      <c r="AE531" s="215" t="s">
        <v>1692</v>
      </c>
      <c r="AF531" s="271" t="s">
        <v>218</v>
      </c>
      <c r="AG531" s="216" t="s">
        <v>1693</v>
      </c>
      <c r="AH531" s="217">
        <v>1096851</v>
      </c>
      <c r="AI531" s="215" t="s">
        <v>1694</v>
      </c>
      <c r="AJ531" s="233"/>
      <c r="AK531" s="218">
        <v>201000</v>
      </c>
      <c r="AL531" s="212" t="s">
        <v>1148</v>
      </c>
    </row>
    <row r="532" spans="1:38" s="1" customFormat="1" ht="58.5">
      <c r="A532" s="207" t="s">
        <v>1695</v>
      </c>
      <c r="N532" s="11"/>
      <c r="O532" s="11"/>
      <c r="AC532" s="205">
        <v>185</v>
      </c>
      <c r="AD532" s="206">
        <v>42.688200000000002</v>
      </c>
      <c r="AE532" s="207" t="s">
        <v>1695</v>
      </c>
      <c r="AF532" s="208" t="s">
        <v>544</v>
      </c>
      <c r="AG532" s="208" t="s">
        <v>1696</v>
      </c>
      <c r="AH532" s="210">
        <v>1097450</v>
      </c>
      <c r="AI532" s="207" t="s">
        <v>1697</v>
      </c>
      <c r="AJ532" s="232"/>
      <c r="AK532" s="211">
        <v>201000</v>
      </c>
      <c r="AL532" s="212" t="s">
        <v>1148</v>
      </c>
    </row>
    <row r="533" spans="1:38" s="1" customFormat="1" ht="68.25">
      <c r="A533" s="215" t="s">
        <v>1698</v>
      </c>
      <c r="N533" s="11"/>
      <c r="O533" s="11"/>
      <c r="AC533" s="213">
        <v>186</v>
      </c>
      <c r="AD533" s="214">
        <v>42.643500000000003</v>
      </c>
      <c r="AE533" s="215" t="s">
        <v>1698</v>
      </c>
      <c r="AF533" s="271" t="s">
        <v>531</v>
      </c>
      <c r="AG533" s="271" t="s">
        <v>1699</v>
      </c>
      <c r="AH533" s="217">
        <v>1096959</v>
      </c>
      <c r="AI533" s="215" t="s">
        <v>1700</v>
      </c>
      <c r="AJ533" s="233"/>
      <c r="AK533" s="218">
        <v>201000</v>
      </c>
      <c r="AL533" s="212" t="s">
        <v>1148</v>
      </c>
    </row>
    <row r="534" spans="1:38" s="1" customFormat="1" ht="68.25">
      <c r="A534" s="207" t="s">
        <v>1701</v>
      </c>
      <c r="N534" s="11"/>
      <c r="O534" s="11"/>
      <c r="AC534" s="205">
        <v>187</v>
      </c>
      <c r="AD534" s="206">
        <v>42.620699999999999</v>
      </c>
      <c r="AE534" s="207" t="s">
        <v>1701</v>
      </c>
      <c r="AF534" s="208" t="s">
        <v>544</v>
      </c>
      <c r="AG534" s="208" t="s">
        <v>1702</v>
      </c>
      <c r="AH534" s="210">
        <v>1097650</v>
      </c>
      <c r="AI534" s="207" t="s">
        <v>1703</v>
      </c>
      <c r="AJ534" s="232"/>
      <c r="AK534" s="211">
        <v>201000</v>
      </c>
      <c r="AL534" s="212" t="s">
        <v>1148</v>
      </c>
    </row>
    <row r="535" spans="1:38" s="1" customFormat="1" ht="58.5">
      <c r="A535" s="273" t="s">
        <v>1704</v>
      </c>
      <c r="N535" s="11"/>
      <c r="O535" s="11"/>
      <c r="AC535" s="268">
        <v>188</v>
      </c>
      <c r="AD535" s="269">
        <v>42.6</v>
      </c>
      <c r="AE535" s="273" t="s">
        <v>1704</v>
      </c>
      <c r="AF535" s="216" t="s">
        <v>178</v>
      </c>
      <c r="AG535" s="271" t="s">
        <v>1705</v>
      </c>
      <c r="AH535" s="272">
        <v>1097706</v>
      </c>
      <c r="AI535" s="273" t="s">
        <v>1706</v>
      </c>
      <c r="AJ535" s="271"/>
      <c r="AK535" s="274">
        <v>201000</v>
      </c>
      <c r="AL535" s="212" t="s">
        <v>1148</v>
      </c>
    </row>
    <row r="536" spans="1:38" s="1" customFormat="1" ht="39">
      <c r="A536" s="207" t="s">
        <v>1707</v>
      </c>
      <c r="N536" s="11"/>
      <c r="O536" s="11"/>
      <c r="AC536" s="205">
        <v>189</v>
      </c>
      <c r="AD536" s="206">
        <v>42.595799999999997</v>
      </c>
      <c r="AE536" s="207" t="s">
        <v>1707</v>
      </c>
      <c r="AF536" s="208" t="s">
        <v>218</v>
      </c>
      <c r="AG536" s="209" t="s">
        <v>1708</v>
      </c>
      <c r="AH536" s="210">
        <v>1097763</v>
      </c>
      <c r="AI536" s="207" t="s">
        <v>1709</v>
      </c>
      <c r="AJ536" s="232"/>
      <c r="AK536" s="211">
        <v>201000</v>
      </c>
      <c r="AL536" s="212" t="s">
        <v>1148</v>
      </c>
    </row>
    <row r="537" spans="1:38" s="1" customFormat="1" ht="58.5">
      <c r="A537" s="215" t="s">
        <v>1710</v>
      </c>
      <c r="N537" s="11"/>
      <c r="O537" s="11"/>
      <c r="AC537" s="213">
        <v>190</v>
      </c>
      <c r="AD537" s="214">
        <v>42.5137</v>
      </c>
      <c r="AE537" s="215" t="s">
        <v>1710</v>
      </c>
      <c r="AF537" s="271" t="s">
        <v>544</v>
      </c>
      <c r="AG537" s="216" t="s">
        <v>1711</v>
      </c>
      <c r="AH537" s="217">
        <v>1097263</v>
      </c>
      <c r="AI537" s="215" t="s">
        <v>1712</v>
      </c>
      <c r="AJ537" s="233"/>
      <c r="AK537" s="218">
        <v>201000</v>
      </c>
      <c r="AL537" s="212" t="s">
        <v>1148</v>
      </c>
    </row>
    <row r="538" spans="1:38" s="1" customFormat="1" ht="39">
      <c r="A538" s="207" t="s">
        <v>1713</v>
      </c>
      <c r="N538" s="11"/>
      <c r="O538" s="11"/>
      <c r="AC538" s="205">
        <v>191</v>
      </c>
      <c r="AD538" s="206">
        <v>42.508600000000001</v>
      </c>
      <c r="AE538" s="207" t="s">
        <v>1713</v>
      </c>
      <c r="AF538" s="208" t="s">
        <v>218</v>
      </c>
      <c r="AG538" s="209" t="s">
        <v>1714</v>
      </c>
      <c r="AH538" s="210">
        <v>1097363</v>
      </c>
      <c r="AI538" s="207" t="s">
        <v>1715</v>
      </c>
      <c r="AJ538" s="232"/>
      <c r="AK538" s="211">
        <v>201000</v>
      </c>
      <c r="AL538" s="212" t="s">
        <v>1148</v>
      </c>
    </row>
    <row r="539" spans="1:38" s="1" customFormat="1" ht="39">
      <c r="A539" s="215" t="s">
        <v>1716</v>
      </c>
      <c r="N539" s="11"/>
      <c r="O539" s="11"/>
      <c r="AC539" s="213">
        <v>192</v>
      </c>
      <c r="AD539" s="214">
        <v>42.417999999999999</v>
      </c>
      <c r="AE539" s="215" t="s">
        <v>1716</v>
      </c>
      <c r="AF539" s="271" t="s">
        <v>218</v>
      </c>
      <c r="AG539" s="216" t="s">
        <v>1717</v>
      </c>
      <c r="AH539" s="217">
        <v>1097356</v>
      </c>
      <c r="AI539" s="215" t="s">
        <v>1718</v>
      </c>
      <c r="AJ539" s="233"/>
      <c r="AK539" s="218">
        <v>201000</v>
      </c>
      <c r="AL539" s="212" t="s">
        <v>1148</v>
      </c>
    </row>
    <row r="540" spans="1:38" s="1" customFormat="1" ht="39">
      <c r="A540" s="207" t="s">
        <v>1719</v>
      </c>
      <c r="N540" s="11"/>
      <c r="O540" s="11"/>
      <c r="AC540" s="205">
        <v>193</v>
      </c>
      <c r="AD540" s="206">
        <v>42.338200000000001</v>
      </c>
      <c r="AE540" s="207" t="s">
        <v>1719</v>
      </c>
      <c r="AF540" s="208" t="s">
        <v>218</v>
      </c>
      <c r="AG540" s="209" t="s">
        <v>1720</v>
      </c>
      <c r="AH540" s="210">
        <v>1097403</v>
      </c>
      <c r="AI540" s="207" t="s">
        <v>1721</v>
      </c>
      <c r="AJ540" s="232"/>
      <c r="AK540" s="211">
        <v>201000</v>
      </c>
      <c r="AL540" s="212" t="s">
        <v>1148</v>
      </c>
    </row>
    <row r="541" spans="1:38" s="1" customFormat="1" ht="39">
      <c r="A541" s="215" t="s">
        <v>1722</v>
      </c>
      <c r="N541" s="11"/>
      <c r="O541" s="11"/>
      <c r="AC541" s="213">
        <v>194</v>
      </c>
      <c r="AD541" s="214">
        <v>42.254100000000001</v>
      </c>
      <c r="AE541" s="215" t="s">
        <v>1722</v>
      </c>
      <c r="AF541" s="271" t="s">
        <v>218</v>
      </c>
      <c r="AG541" s="216" t="s">
        <v>1723</v>
      </c>
      <c r="AH541" s="217">
        <v>1096931</v>
      </c>
      <c r="AI541" s="215" t="s">
        <v>1724</v>
      </c>
      <c r="AJ541" s="233"/>
      <c r="AK541" s="218">
        <v>201000</v>
      </c>
      <c r="AL541" s="212" t="s">
        <v>1148</v>
      </c>
    </row>
    <row r="542" spans="1:38" s="1" customFormat="1" ht="39">
      <c r="A542" s="207" t="s">
        <v>1725</v>
      </c>
      <c r="N542" s="11"/>
      <c r="O542" s="11"/>
      <c r="AC542" s="205">
        <v>195</v>
      </c>
      <c r="AD542" s="206">
        <v>42.2483</v>
      </c>
      <c r="AE542" s="207" t="s">
        <v>1725</v>
      </c>
      <c r="AF542" s="208" t="s">
        <v>218</v>
      </c>
      <c r="AG542" s="209" t="s">
        <v>1726</v>
      </c>
      <c r="AH542" s="210">
        <v>1097562</v>
      </c>
      <c r="AI542" s="207" t="s">
        <v>1727</v>
      </c>
      <c r="AJ542" s="232"/>
      <c r="AK542" s="211">
        <v>201000</v>
      </c>
      <c r="AL542" s="212" t="s">
        <v>1148</v>
      </c>
    </row>
    <row r="543" spans="1:38" s="1" customFormat="1" ht="68.25">
      <c r="A543" s="273" t="s">
        <v>1728</v>
      </c>
      <c r="N543" s="11"/>
      <c r="O543" s="11"/>
      <c r="AC543" s="268">
        <v>196</v>
      </c>
      <c r="AD543" s="269">
        <v>42</v>
      </c>
      <c r="AE543" s="273" t="s">
        <v>1728</v>
      </c>
      <c r="AF543" s="271" t="s">
        <v>408</v>
      </c>
      <c r="AG543" s="270" t="s">
        <v>1729</v>
      </c>
      <c r="AH543" s="272">
        <v>1097234</v>
      </c>
      <c r="AI543" s="273" t="s">
        <v>1730</v>
      </c>
      <c r="AJ543" s="271"/>
      <c r="AK543" s="274">
        <v>201000</v>
      </c>
      <c r="AL543" s="212" t="s">
        <v>1148</v>
      </c>
    </row>
    <row r="544" spans="1:38" s="1" customFormat="1" ht="68.25">
      <c r="A544" s="289" t="s">
        <v>1731</v>
      </c>
      <c r="N544" s="11"/>
      <c r="O544" s="11"/>
      <c r="AC544" s="277">
        <v>197</v>
      </c>
      <c r="AD544" s="278">
        <v>42</v>
      </c>
      <c r="AE544" s="289" t="s">
        <v>1731</v>
      </c>
      <c r="AF544" s="209" t="s">
        <v>188</v>
      </c>
      <c r="AG544" s="208" t="s">
        <v>1732</v>
      </c>
      <c r="AH544" s="280">
        <v>1097216</v>
      </c>
      <c r="AI544" s="289" t="s">
        <v>1733</v>
      </c>
      <c r="AJ544" s="208"/>
      <c r="AK544" s="281">
        <v>201000</v>
      </c>
      <c r="AL544" s="212" t="s">
        <v>1148</v>
      </c>
    </row>
    <row r="545" spans="1:38" s="1" customFormat="1" ht="107.25">
      <c r="A545" s="273" t="s">
        <v>1734</v>
      </c>
      <c r="N545" s="11"/>
      <c r="O545" s="11"/>
      <c r="AC545" s="268">
        <v>198</v>
      </c>
      <c r="AD545" s="269">
        <v>42</v>
      </c>
      <c r="AE545" s="273" t="s">
        <v>1734</v>
      </c>
      <c r="AF545" s="216" t="s">
        <v>178</v>
      </c>
      <c r="AG545" s="271" t="s">
        <v>1735</v>
      </c>
      <c r="AH545" s="272">
        <v>1097070</v>
      </c>
      <c r="AI545" s="273" t="s">
        <v>1736</v>
      </c>
      <c r="AJ545" s="271"/>
      <c r="AK545" s="274">
        <v>201000</v>
      </c>
      <c r="AL545" s="212" t="s">
        <v>1148</v>
      </c>
    </row>
    <row r="546" spans="1:38" s="1" customFormat="1" ht="39">
      <c r="A546" s="207" t="s">
        <v>1737</v>
      </c>
      <c r="N546" s="11"/>
      <c r="O546" s="11"/>
      <c r="AC546" s="205">
        <v>199</v>
      </c>
      <c r="AD546" s="206">
        <v>41.908200000000001</v>
      </c>
      <c r="AE546" s="207" t="s">
        <v>1737</v>
      </c>
      <c r="AF546" s="208" t="s">
        <v>218</v>
      </c>
      <c r="AG546" s="209" t="s">
        <v>746</v>
      </c>
      <c r="AH546" s="210">
        <v>1097524</v>
      </c>
      <c r="AI546" s="207" t="s">
        <v>1738</v>
      </c>
      <c r="AJ546" s="232"/>
      <c r="AK546" s="211">
        <v>201000</v>
      </c>
      <c r="AL546" s="212" t="s">
        <v>1148</v>
      </c>
    </row>
    <row r="547" spans="1:38" s="1" customFormat="1" ht="39">
      <c r="A547" s="215" t="s">
        <v>1739</v>
      </c>
      <c r="N547" s="11"/>
      <c r="O547" s="11"/>
      <c r="AC547" s="213">
        <v>200</v>
      </c>
      <c r="AD547" s="214">
        <v>41.485100000000003</v>
      </c>
      <c r="AE547" s="215" t="s">
        <v>1739</v>
      </c>
      <c r="AF547" s="271" t="s">
        <v>218</v>
      </c>
      <c r="AG547" s="271" t="s">
        <v>1740</v>
      </c>
      <c r="AH547" s="217">
        <v>1097718</v>
      </c>
      <c r="AI547" s="215" t="s">
        <v>1741</v>
      </c>
      <c r="AJ547" s="233"/>
      <c r="AK547" s="218">
        <v>201000</v>
      </c>
      <c r="AL547" s="212" t="s">
        <v>1148</v>
      </c>
    </row>
    <row r="548" spans="1:38" s="1" customFormat="1" ht="39">
      <c r="A548" s="207" t="s">
        <v>1742</v>
      </c>
      <c r="N548" s="11"/>
      <c r="O548" s="11"/>
      <c r="AC548" s="205">
        <v>201</v>
      </c>
      <c r="AD548" s="206">
        <v>41.155500000000004</v>
      </c>
      <c r="AE548" s="207" t="s">
        <v>1742</v>
      </c>
      <c r="AF548" s="208" t="s">
        <v>218</v>
      </c>
      <c r="AG548" s="209" t="s">
        <v>1743</v>
      </c>
      <c r="AH548" s="210">
        <v>1096874</v>
      </c>
      <c r="AI548" s="207" t="s">
        <v>1744</v>
      </c>
      <c r="AJ548" s="232"/>
      <c r="AK548" s="211">
        <v>201000</v>
      </c>
      <c r="AL548" s="212" t="s">
        <v>1148</v>
      </c>
    </row>
    <row r="549" spans="1:38" s="1" customFormat="1" ht="48.75">
      <c r="A549" s="215" t="s">
        <v>1745</v>
      </c>
      <c r="N549" s="11"/>
      <c r="O549" s="11"/>
      <c r="AC549" s="213">
        <v>202</v>
      </c>
      <c r="AD549" s="214">
        <v>41.123600000000003</v>
      </c>
      <c r="AE549" s="215" t="s">
        <v>1745</v>
      </c>
      <c r="AF549" s="271" t="s">
        <v>518</v>
      </c>
      <c r="AG549" s="216" t="s">
        <v>1746</v>
      </c>
      <c r="AH549" s="217">
        <v>1097551</v>
      </c>
      <c r="AI549" s="215" t="s">
        <v>1747</v>
      </c>
      <c r="AJ549" s="233"/>
      <c r="AK549" s="218">
        <v>201000</v>
      </c>
      <c r="AL549" s="212" t="s">
        <v>1148</v>
      </c>
    </row>
    <row r="550" spans="1:38" s="1" customFormat="1" ht="48.75">
      <c r="A550" s="207" t="s">
        <v>1748</v>
      </c>
      <c r="N550" s="11"/>
      <c r="O550" s="11"/>
      <c r="AC550" s="205">
        <v>203</v>
      </c>
      <c r="AD550" s="206">
        <v>41.076900000000002</v>
      </c>
      <c r="AE550" s="207" t="s">
        <v>1748</v>
      </c>
      <c r="AF550" s="208" t="s">
        <v>218</v>
      </c>
      <c r="AG550" s="209" t="s">
        <v>1749</v>
      </c>
      <c r="AH550" s="210">
        <v>1097114</v>
      </c>
      <c r="AI550" s="207" t="s">
        <v>1750</v>
      </c>
      <c r="AJ550" s="232"/>
      <c r="AK550" s="211">
        <v>201000</v>
      </c>
      <c r="AL550" s="212" t="s">
        <v>1148</v>
      </c>
    </row>
    <row r="551" spans="1:38" s="1" customFormat="1" ht="39">
      <c r="A551" s="215" t="s">
        <v>1751</v>
      </c>
      <c r="N551" s="11"/>
      <c r="O551" s="11"/>
      <c r="AC551" s="213">
        <v>204</v>
      </c>
      <c r="AD551" s="214">
        <v>40.488900000000001</v>
      </c>
      <c r="AE551" s="215" t="s">
        <v>1751</v>
      </c>
      <c r="AF551" s="271" t="s">
        <v>218</v>
      </c>
      <c r="AG551" s="216" t="s">
        <v>1752</v>
      </c>
      <c r="AH551" s="217">
        <v>1096962</v>
      </c>
      <c r="AI551" s="215" t="s">
        <v>1753</v>
      </c>
      <c r="AJ551" s="233"/>
      <c r="AK551" s="218">
        <v>201000</v>
      </c>
      <c r="AL551" s="212" t="s">
        <v>1148</v>
      </c>
    </row>
    <row r="552" spans="1:38" s="1" customFormat="1" ht="39">
      <c r="A552" s="207" t="s">
        <v>1754</v>
      </c>
      <c r="N552" s="11"/>
      <c r="O552" s="11"/>
      <c r="AC552" s="205">
        <v>205</v>
      </c>
      <c r="AD552" s="206">
        <v>39.548000000000002</v>
      </c>
      <c r="AE552" s="207" t="s">
        <v>1754</v>
      </c>
      <c r="AF552" s="208" t="s">
        <v>1041</v>
      </c>
      <c r="AG552" s="209" t="s">
        <v>1755</v>
      </c>
      <c r="AH552" s="210">
        <v>1097169</v>
      </c>
      <c r="AI552" s="207" t="s">
        <v>1756</v>
      </c>
      <c r="AJ552" s="232"/>
      <c r="AK552" s="211">
        <v>201000</v>
      </c>
      <c r="AL552" s="212" t="s">
        <v>1148</v>
      </c>
    </row>
    <row r="553" spans="1:38" s="1" customFormat="1" ht="39">
      <c r="A553" s="215" t="s">
        <v>1757</v>
      </c>
      <c r="N553" s="11"/>
      <c r="O553" s="11"/>
      <c r="AC553" s="213">
        <v>206</v>
      </c>
      <c r="AD553" s="214">
        <v>30.477799999999998</v>
      </c>
      <c r="AE553" s="215" t="s">
        <v>1757</v>
      </c>
      <c r="AF553" s="271" t="s">
        <v>218</v>
      </c>
      <c r="AG553" s="216" t="s">
        <v>1758</v>
      </c>
      <c r="AH553" s="217">
        <v>1097305</v>
      </c>
      <c r="AI553" s="215" t="s">
        <v>1759</v>
      </c>
      <c r="AJ553" s="233"/>
      <c r="AK553" s="218">
        <v>201000</v>
      </c>
      <c r="AL553" s="212" t="s">
        <v>1148</v>
      </c>
    </row>
    <row r="554" spans="1:38" s="1" customFormat="1" ht="39">
      <c r="A554" s="207" t="s">
        <v>1760</v>
      </c>
      <c r="N554" s="11"/>
      <c r="O554" s="11"/>
      <c r="AC554" s="205">
        <v>207</v>
      </c>
      <c r="AD554" s="206">
        <v>25.374700000000001</v>
      </c>
      <c r="AE554" s="207" t="s">
        <v>1760</v>
      </c>
      <c r="AF554" s="208" t="s">
        <v>218</v>
      </c>
      <c r="AG554" s="209" t="s">
        <v>1761</v>
      </c>
      <c r="AH554" s="210">
        <v>1097157</v>
      </c>
      <c r="AI554" s="207" t="s">
        <v>1762</v>
      </c>
      <c r="AJ554" s="232"/>
      <c r="AK554" s="211">
        <v>201000</v>
      </c>
      <c r="AL554" s="212" t="s">
        <v>1148</v>
      </c>
    </row>
    <row r="555" spans="1:38" s="1" customFormat="1" ht="39">
      <c r="A555" s="215" t="s">
        <v>1763</v>
      </c>
      <c r="N555" s="11"/>
      <c r="O555" s="11"/>
      <c r="AC555" s="213">
        <v>208</v>
      </c>
      <c r="AD555" s="214">
        <v>24.714500000000001</v>
      </c>
      <c r="AE555" s="215" t="s">
        <v>1763</v>
      </c>
      <c r="AF555" s="271" t="s">
        <v>218</v>
      </c>
      <c r="AG555" s="216" t="s">
        <v>1764</v>
      </c>
      <c r="AH555" s="217">
        <v>1097126</v>
      </c>
      <c r="AI555" s="215" t="s">
        <v>1765</v>
      </c>
      <c r="AJ555" s="233"/>
      <c r="AK555" s="218">
        <v>201000</v>
      </c>
      <c r="AL555" s="212" t="s">
        <v>1148</v>
      </c>
    </row>
    <row r="556" spans="1:38" s="1" customFormat="1" ht="39">
      <c r="A556" s="207" t="s">
        <v>1766</v>
      </c>
      <c r="N556" s="11"/>
      <c r="O556" s="11"/>
      <c r="AC556" s="205">
        <v>209</v>
      </c>
      <c r="AD556" s="206">
        <v>23.9314</v>
      </c>
      <c r="AE556" s="207" t="s">
        <v>1766</v>
      </c>
      <c r="AF556" s="208" t="s">
        <v>218</v>
      </c>
      <c r="AG556" s="209" t="s">
        <v>1767</v>
      </c>
      <c r="AH556" s="210">
        <v>1097800</v>
      </c>
      <c r="AI556" s="207" t="s">
        <v>1768</v>
      </c>
      <c r="AJ556" s="232"/>
      <c r="AK556" s="211">
        <v>201000</v>
      </c>
      <c r="AL556" s="212" t="s">
        <v>1148</v>
      </c>
    </row>
    <row r="557" spans="1:38" s="1" customFormat="1" ht="39">
      <c r="A557" s="215" t="s">
        <v>1769</v>
      </c>
      <c r="N557" s="11"/>
      <c r="O557" s="11"/>
      <c r="AC557" s="213">
        <v>210</v>
      </c>
      <c r="AD557" s="214">
        <v>22.4786</v>
      </c>
      <c r="AE557" s="215" t="s">
        <v>1769</v>
      </c>
      <c r="AF557" s="271" t="s">
        <v>218</v>
      </c>
      <c r="AG557" s="216" t="s">
        <v>1770</v>
      </c>
      <c r="AH557" s="217">
        <v>1097184</v>
      </c>
      <c r="AI557" s="215" t="s">
        <v>1771</v>
      </c>
      <c r="AJ557" s="233"/>
      <c r="AK557" s="218">
        <v>201000</v>
      </c>
      <c r="AL557" s="212" t="s">
        <v>1148</v>
      </c>
    </row>
    <row r="558" spans="1:38" s="1" customFormat="1" ht="58.5">
      <c r="A558" s="207" t="s">
        <v>1772</v>
      </c>
      <c r="N558" s="11"/>
      <c r="O558" s="11"/>
      <c r="AC558" s="205">
        <v>211</v>
      </c>
      <c r="AD558" s="206">
        <v>5.1517999999999997</v>
      </c>
      <c r="AE558" s="207" t="s">
        <v>1772</v>
      </c>
      <c r="AF558" s="208" t="s">
        <v>544</v>
      </c>
      <c r="AG558" s="208" t="s">
        <v>1773</v>
      </c>
      <c r="AH558" s="210">
        <v>1097748</v>
      </c>
      <c r="AI558" s="207" t="s">
        <v>1774</v>
      </c>
      <c r="AJ558" s="232"/>
      <c r="AK558" s="211">
        <v>201000</v>
      </c>
      <c r="AL558" s="212" t="s">
        <v>1148</v>
      </c>
    </row>
    <row r="559" spans="1:38" s="1" customFormat="1" ht="58.5">
      <c r="A559" s="207" t="s">
        <v>1775</v>
      </c>
      <c r="N559" s="11"/>
      <c r="O559" s="11"/>
      <c r="AC559" s="205">
        <v>1</v>
      </c>
      <c r="AD559" s="206">
        <v>54.429299999999998</v>
      </c>
      <c r="AE559" s="207" t="s">
        <v>1775</v>
      </c>
      <c r="AF559" s="209" t="s">
        <v>287</v>
      </c>
      <c r="AG559" s="209" t="s">
        <v>1776</v>
      </c>
      <c r="AH559" s="210">
        <v>1097241</v>
      </c>
      <c r="AI559" s="207" t="s">
        <v>1777</v>
      </c>
      <c r="AJ559" s="209" t="s">
        <v>173</v>
      </c>
      <c r="AK559" s="211">
        <v>201000</v>
      </c>
      <c r="AL559" s="212" t="s">
        <v>1778</v>
      </c>
    </row>
    <row r="560" spans="1:38" s="1" customFormat="1" ht="68.25">
      <c r="A560" s="215" t="s">
        <v>1779</v>
      </c>
      <c r="N560" s="11"/>
      <c r="O560" s="11"/>
      <c r="AC560" s="213">
        <v>2</v>
      </c>
      <c r="AD560" s="214">
        <v>53.361699999999999</v>
      </c>
      <c r="AE560" s="215" t="s">
        <v>1779</v>
      </c>
      <c r="AF560" s="216" t="s">
        <v>214</v>
      </c>
      <c r="AG560" s="216" t="s">
        <v>1780</v>
      </c>
      <c r="AH560" s="217">
        <v>1097064</v>
      </c>
      <c r="AI560" s="215" t="s">
        <v>1781</v>
      </c>
      <c r="AJ560" s="216" t="s">
        <v>173</v>
      </c>
      <c r="AK560" s="218">
        <v>201000</v>
      </c>
      <c r="AL560" s="212" t="s">
        <v>1778</v>
      </c>
    </row>
    <row r="561" spans="1:38" s="1" customFormat="1" ht="68.25">
      <c r="A561" s="207" t="s">
        <v>1782</v>
      </c>
      <c r="N561" s="11"/>
      <c r="O561" s="11"/>
      <c r="AC561" s="205">
        <v>3</v>
      </c>
      <c r="AD561" s="206">
        <v>52.378999999999998</v>
      </c>
      <c r="AE561" s="207" t="s">
        <v>1782</v>
      </c>
      <c r="AF561" s="209" t="s">
        <v>214</v>
      </c>
      <c r="AG561" s="209" t="s">
        <v>1783</v>
      </c>
      <c r="AH561" s="210">
        <v>1097308</v>
      </c>
      <c r="AI561" s="207" t="s">
        <v>1784</v>
      </c>
      <c r="AJ561" s="209" t="s">
        <v>173</v>
      </c>
      <c r="AK561" s="211">
        <v>201000</v>
      </c>
      <c r="AL561" s="212" t="s">
        <v>1778</v>
      </c>
    </row>
    <row r="562" spans="1:38" s="1" customFormat="1" ht="68.25">
      <c r="A562" s="215" t="s">
        <v>1785</v>
      </c>
      <c r="N562" s="11"/>
      <c r="O562" s="11"/>
      <c r="AC562" s="213">
        <v>4</v>
      </c>
      <c r="AD562" s="214">
        <v>51.646299999999997</v>
      </c>
      <c r="AE562" s="215" t="s">
        <v>1785</v>
      </c>
      <c r="AF562" s="216" t="s">
        <v>214</v>
      </c>
      <c r="AG562" s="216" t="s">
        <v>1786</v>
      </c>
      <c r="AH562" s="217">
        <v>1097227</v>
      </c>
      <c r="AI562" s="215" t="s">
        <v>1787</v>
      </c>
      <c r="AJ562" s="216" t="s">
        <v>173</v>
      </c>
      <c r="AK562" s="218">
        <v>201000</v>
      </c>
      <c r="AL562" s="212" t="s">
        <v>1778</v>
      </c>
    </row>
    <row r="563" spans="1:38" s="1" customFormat="1" ht="48.75">
      <c r="A563" s="207" t="s">
        <v>1788</v>
      </c>
      <c r="N563" s="11"/>
      <c r="O563" s="11"/>
      <c r="AC563" s="205">
        <v>5</v>
      </c>
      <c r="AD563" s="206">
        <v>50.138300000000001</v>
      </c>
      <c r="AE563" s="207" t="s">
        <v>1788</v>
      </c>
      <c r="AF563" s="209" t="s">
        <v>188</v>
      </c>
      <c r="AG563" s="209" t="s">
        <v>1789</v>
      </c>
      <c r="AH563" s="210">
        <v>1097385</v>
      </c>
      <c r="AI563" s="207" t="s">
        <v>1790</v>
      </c>
      <c r="AJ563" s="209" t="s">
        <v>173</v>
      </c>
      <c r="AK563" s="211">
        <v>201000</v>
      </c>
      <c r="AL563" s="212" t="s">
        <v>1778</v>
      </c>
    </row>
    <row r="564" spans="1:38" s="1" customFormat="1" ht="39">
      <c r="A564" s="215" t="s">
        <v>1791</v>
      </c>
      <c r="N564" s="11"/>
      <c r="O564" s="11"/>
      <c r="AC564" s="213">
        <v>6</v>
      </c>
      <c r="AD564" s="214">
        <v>49.974200000000003</v>
      </c>
      <c r="AE564" s="215" t="s">
        <v>1791</v>
      </c>
      <c r="AF564" s="216" t="s">
        <v>170</v>
      </c>
      <c r="AG564" s="216" t="s">
        <v>1792</v>
      </c>
      <c r="AH564" s="217">
        <v>1097820</v>
      </c>
      <c r="AI564" s="215" t="s">
        <v>1793</v>
      </c>
      <c r="AJ564" s="216" t="s">
        <v>173</v>
      </c>
      <c r="AK564" s="218">
        <v>201000</v>
      </c>
      <c r="AL564" s="212" t="s">
        <v>1778</v>
      </c>
    </row>
    <row r="565" spans="1:38" s="1" customFormat="1" ht="48.75">
      <c r="A565" s="207" t="s">
        <v>1794</v>
      </c>
      <c r="N565" s="11"/>
      <c r="O565" s="11"/>
      <c r="AC565" s="205">
        <v>7</v>
      </c>
      <c r="AD565" s="206">
        <v>49.8431</v>
      </c>
      <c r="AE565" s="207" t="s">
        <v>1794</v>
      </c>
      <c r="AF565" s="209" t="s">
        <v>170</v>
      </c>
      <c r="AG565" s="209" t="s">
        <v>1795</v>
      </c>
      <c r="AH565" s="210">
        <v>1097135</v>
      </c>
      <c r="AI565" s="207" t="s">
        <v>1796</v>
      </c>
      <c r="AJ565" s="209" t="s">
        <v>173</v>
      </c>
      <c r="AK565" s="211">
        <v>201000</v>
      </c>
      <c r="AL565" s="212" t="s">
        <v>1778</v>
      </c>
    </row>
    <row r="566" spans="1:38" s="1" customFormat="1" ht="39">
      <c r="A566" s="215" t="s">
        <v>1797</v>
      </c>
      <c r="N566" s="11"/>
      <c r="O566" s="11"/>
      <c r="AC566" s="213">
        <v>8</v>
      </c>
      <c r="AD566" s="214">
        <v>49.798499999999997</v>
      </c>
      <c r="AE566" s="215" t="s">
        <v>1797</v>
      </c>
      <c r="AF566" s="216" t="s">
        <v>170</v>
      </c>
      <c r="AG566" s="216" t="s">
        <v>1798</v>
      </c>
      <c r="AH566" s="217">
        <v>1096844</v>
      </c>
      <c r="AI566" s="215" t="s">
        <v>1799</v>
      </c>
      <c r="AJ566" s="216" t="s">
        <v>173</v>
      </c>
      <c r="AK566" s="218">
        <v>201000</v>
      </c>
      <c r="AL566" s="212" t="s">
        <v>1778</v>
      </c>
    </row>
    <row r="567" spans="1:38" s="1" customFormat="1" ht="39">
      <c r="A567" s="207" t="s">
        <v>1800</v>
      </c>
      <c r="N567" s="11"/>
      <c r="O567" s="11"/>
      <c r="AC567" s="205">
        <v>9</v>
      </c>
      <c r="AD567" s="206">
        <v>49.732599999999998</v>
      </c>
      <c r="AE567" s="207" t="s">
        <v>1800</v>
      </c>
      <c r="AF567" s="209" t="s">
        <v>170</v>
      </c>
      <c r="AG567" s="209" t="s">
        <v>1801</v>
      </c>
      <c r="AH567" s="210">
        <v>1096830</v>
      </c>
      <c r="AI567" s="207" t="s">
        <v>1802</v>
      </c>
      <c r="AJ567" s="209" t="s">
        <v>173</v>
      </c>
      <c r="AK567" s="211">
        <v>201000</v>
      </c>
      <c r="AL567" s="212" t="s">
        <v>1778</v>
      </c>
    </row>
    <row r="568" spans="1:38" s="1" customFormat="1" ht="39">
      <c r="A568" s="215" t="s">
        <v>1803</v>
      </c>
      <c r="N568" s="11"/>
      <c r="O568" s="11"/>
      <c r="AC568" s="213">
        <v>10</v>
      </c>
      <c r="AD568" s="214">
        <v>48.827300000000001</v>
      </c>
      <c r="AE568" s="215" t="s">
        <v>1803</v>
      </c>
      <c r="AF568" s="216" t="s">
        <v>170</v>
      </c>
      <c r="AG568" s="216" t="s">
        <v>1804</v>
      </c>
      <c r="AH568" s="217">
        <v>1097377</v>
      </c>
      <c r="AI568" s="215" t="s">
        <v>1805</v>
      </c>
      <c r="AJ568" s="216" t="s">
        <v>173</v>
      </c>
      <c r="AK568" s="218">
        <v>201000</v>
      </c>
      <c r="AL568" s="212" t="s">
        <v>1778</v>
      </c>
    </row>
    <row r="569" spans="1:38" s="1" customFormat="1" ht="39">
      <c r="A569" s="207" t="s">
        <v>1806</v>
      </c>
      <c r="N569" s="11"/>
      <c r="O569" s="11"/>
      <c r="AC569" s="205">
        <v>11</v>
      </c>
      <c r="AD569" s="206">
        <v>48.649700000000003</v>
      </c>
      <c r="AE569" s="207" t="s">
        <v>1806</v>
      </c>
      <c r="AF569" s="209" t="s">
        <v>170</v>
      </c>
      <c r="AG569" s="209" t="s">
        <v>1807</v>
      </c>
      <c r="AH569" s="210">
        <v>1097343</v>
      </c>
      <c r="AI569" s="207" t="s">
        <v>1808</v>
      </c>
      <c r="AJ569" s="209" t="s">
        <v>173</v>
      </c>
      <c r="AK569" s="211">
        <v>201000</v>
      </c>
      <c r="AL569" s="212" t="s">
        <v>1778</v>
      </c>
    </row>
    <row r="570" spans="1:38" s="1" customFormat="1" ht="39">
      <c r="A570" s="215" t="s">
        <v>1809</v>
      </c>
      <c r="N570" s="11"/>
      <c r="O570" s="11"/>
      <c r="AC570" s="213">
        <v>12</v>
      </c>
      <c r="AD570" s="214">
        <v>48.618200000000002</v>
      </c>
      <c r="AE570" s="215" t="s">
        <v>1809</v>
      </c>
      <c r="AF570" s="216" t="s">
        <v>170</v>
      </c>
      <c r="AG570" s="216" t="s">
        <v>1810</v>
      </c>
      <c r="AH570" s="217">
        <v>1097063</v>
      </c>
      <c r="AI570" s="215" t="s">
        <v>1811</v>
      </c>
      <c r="AJ570" s="216" t="s">
        <v>173</v>
      </c>
      <c r="AK570" s="218">
        <v>201000</v>
      </c>
      <c r="AL570" s="212" t="s">
        <v>1778</v>
      </c>
    </row>
    <row r="571" spans="1:38" s="1" customFormat="1" ht="68.25">
      <c r="A571" s="207" t="s">
        <v>1812</v>
      </c>
      <c r="N571" s="11"/>
      <c r="O571" s="11"/>
      <c r="AC571" s="205">
        <v>13</v>
      </c>
      <c r="AD571" s="206">
        <v>48.486499999999999</v>
      </c>
      <c r="AE571" s="207" t="s">
        <v>1812</v>
      </c>
      <c r="AF571" s="209" t="s">
        <v>214</v>
      </c>
      <c r="AG571" s="209" t="s">
        <v>1813</v>
      </c>
      <c r="AH571" s="210">
        <v>1097740</v>
      </c>
      <c r="AI571" s="207" t="s">
        <v>1814</v>
      </c>
      <c r="AJ571" s="209" t="s">
        <v>173</v>
      </c>
      <c r="AK571" s="211">
        <v>201000</v>
      </c>
      <c r="AL571" s="212" t="s">
        <v>1778</v>
      </c>
    </row>
    <row r="572" spans="1:38" s="1" customFormat="1" ht="39">
      <c r="A572" s="215" t="s">
        <v>1815</v>
      </c>
      <c r="N572" s="11"/>
      <c r="O572" s="11"/>
      <c r="AC572" s="213">
        <v>14</v>
      </c>
      <c r="AD572" s="214">
        <v>48.426400000000001</v>
      </c>
      <c r="AE572" s="215" t="s">
        <v>1815</v>
      </c>
      <c r="AF572" s="216" t="s">
        <v>170</v>
      </c>
      <c r="AG572" s="216" t="s">
        <v>1816</v>
      </c>
      <c r="AH572" s="217">
        <v>1096852</v>
      </c>
      <c r="AI572" s="215" t="s">
        <v>1817</v>
      </c>
      <c r="AJ572" s="216" t="s">
        <v>173</v>
      </c>
      <c r="AK572" s="218">
        <v>201000</v>
      </c>
      <c r="AL572" s="212" t="s">
        <v>1778</v>
      </c>
    </row>
    <row r="573" spans="1:38" s="1" customFormat="1" ht="58.5">
      <c r="A573" s="207" t="s">
        <v>1818</v>
      </c>
      <c r="N573" s="11"/>
      <c r="O573" s="11"/>
      <c r="AC573" s="205">
        <v>15</v>
      </c>
      <c r="AD573" s="206">
        <v>48.381</v>
      </c>
      <c r="AE573" s="207" t="s">
        <v>1818</v>
      </c>
      <c r="AF573" s="209" t="s">
        <v>287</v>
      </c>
      <c r="AG573" s="209" t="s">
        <v>1819</v>
      </c>
      <c r="AH573" s="210">
        <v>1097421</v>
      </c>
      <c r="AI573" s="207" t="s">
        <v>1820</v>
      </c>
      <c r="AJ573" s="209" t="s">
        <v>167</v>
      </c>
      <c r="AK573" s="211">
        <v>201000</v>
      </c>
      <c r="AL573" s="212" t="s">
        <v>1778</v>
      </c>
    </row>
    <row r="574" spans="1:38" s="1" customFormat="1" ht="48.75">
      <c r="A574" s="215" t="s">
        <v>1821</v>
      </c>
      <c r="N574" s="11"/>
      <c r="O574" s="11"/>
      <c r="AC574" s="213">
        <v>16</v>
      </c>
      <c r="AD574" s="214">
        <v>47.997399999999999</v>
      </c>
      <c r="AE574" s="215" t="s">
        <v>1821</v>
      </c>
      <c r="AF574" s="216" t="s">
        <v>188</v>
      </c>
      <c r="AG574" s="216" t="s">
        <v>1822</v>
      </c>
      <c r="AH574" s="217">
        <v>1097491</v>
      </c>
      <c r="AI574" s="215" t="s">
        <v>1823</v>
      </c>
      <c r="AJ574" s="216" t="s">
        <v>173</v>
      </c>
      <c r="AK574" s="218">
        <v>201000</v>
      </c>
      <c r="AL574" s="212" t="s">
        <v>1778</v>
      </c>
    </row>
    <row r="575" spans="1:38" s="1" customFormat="1" ht="68.25">
      <c r="A575" s="207" t="s">
        <v>1824</v>
      </c>
      <c r="N575" s="11"/>
      <c r="O575" s="11"/>
      <c r="AC575" s="205">
        <v>17</v>
      </c>
      <c r="AD575" s="206">
        <v>47.8932</v>
      </c>
      <c r="AE575" s="207" t="s">
        <v>1824</v>
      </c>
      <c r="AF575" s="209" t="s">
        <v>214</v>
      </c>
      <c r="AG575" s="209" t="s">
        <v>1825</v>
      </c>
      <c r="AH575" s="210">
        <v>1097092</v>
      </c>
      <c r="AI575" s="207" t="s">
        <v>1826</v>
      </c>
      <c r="AJ575" s="209" t="s">
        <v>173</v>
      </c>
      <c r="AK575" s="211">
        <v>201000</v>
      </c>
      <c r="AL575" s="212" t="s">
        <v>1778</v>
      </c>
    </row>
    <row r="576" spans="1:38" s="1" customFormat="1" ht="39">
      <c r="A576" s="215" t="s">
        <v>1827</v>
      </c>
      <c r="N576" s="11"/>
      <c r="O576" s="11"/>
      <c r="AC576" s="213">
        <v>18</v>
      </c>
      <c r="AD576" s="214">
        <v>47.317399999999999</v>
      </c>
      <c r="AE576" s="215" t="s">
        <v>1827</v>
      </c>
      <c r="AF576" s="216" t="s">
        <v>170</v>
      </c>
      <c r="AG576" s="216" t="s">
        <v>1828</v>
      </c>
      <c r="AH576" s="217">
        <v>1097107</v>
      </c>
      <c r="AI576" s="215" t="s">
        <v>1829</v>
      </c>
      <c r="AJ576" s="216" t="s">
        <v>173</v>
      </c>
      <c r="AK576" s="218">
        <v>201000</v>
      </c>
      <c r="AL576" s="212" t="s">
        <v>1778</v>
      </c>
    </row>
    <row r="577" spans="1:38" s="1" customFormat="1" ht="39">
      <c r="A577" s="207" t="s">
        <v>1830</v>
      </c>
      <c r="N577" s="11"/>
      <c r="O577" s="11"/>
      <c r="AC577" s="205">
        <v>19</v>
      </c>
      <c r="AD577" s="206">
        <v>46.947499999999998</v>
      </c>
      <c r="AE577" s="207" t="s">
        <v>1830</v>
      </c>
      <c r="AF577" s="209" t="s">
        <v>170</v>
      </c>
      <c r="AG577" s="209" t="s">
        <v>1831</v>
      </c>
      <c r="AH577" s="210">
        <v>1096898</v>
      </c>
      <c r="AI577" s="207" t="s">
        <v>1832</v>
      </c>
      <c r="AJ577" s="209" t="s">
        <v>173</v>
      </c>
      <c r="AK577" s="211">
        <v>201000</v>
      </c>
      <c r="AL577" s="212" t="s">
        <v>1778</v>
      </c>
    </row>
    <row r="578" spans="1:38" s="1" customFormat="1" ht="39">
      <c r="A578" s="215" t="s">
        <v>1833</v>
      </c>
      <c r="N578" s="11"/>
      <c r="O578" s="11"/>
      <c r="AC578" s="213">
        <v>20</v>
      </c>
      <c r="AD578" s="214">
        <v>46.7577</v>
      </c>
      <c r="AE578" s="215" t="s">
        <v>1833</v>
      </c>
      <c r="AF578" s="216" t="s">
        <v>170</v>
      </c>
      <c r="AG578" s="216" t="s">
        <v>1834</v>
      </c>
      <c r="AH578" s="217">
        <v>1096916</v>
      </c>
      <c r="AI578" s="215" t="s">
        <v>1835</v>
      </c>
      <c r="AJ578" s="216" t="s">
        <v>173</v>
      </c>
      <c r="AK578" s="218">
        <v>201000</v>
      </c>
      <c r="AL578" s="212" t="s">
        <v>1778</v>
      </c>
    </row>
    <row r="579" spans="1:38" s="1" customFormat="1" ht="39">
      <c r="A579" s="207" t="s">
        <v>1836</v>
      </c>
      <c r="N579" s="11"/>
      <c r="O579" s="11"/>
      <c r="AC579" s="205">
        <v>21</v>
      </c>
      <c r="AD579" s="206">
        <v>46.487499999999997</v>
      </c>
      <c r="AE579" s="207" t="s">
        <v>1836</v>
      </c>
      <c r="AF579" s="209" t="s">
        <v>170</v>
      </c>
      <c r="AG579" s="209" t="s">
        <v>1837</v>
      </c>
      <c r="AH579" s="210">
        <v>1096978</v>
      </c>
      <c r="AI579" s="207" t="s">
        <v>1838</v>
      </c>
      <c r="AJ579" s="209" t="s">
        <v>173</v>
      </c>
      <c r="AK579" s="211">
        <v>201000</v>
      </c>
      <c r="AL579" s="212" t="s">
        <v>1778</v>
      </c>
    </row>
    <row r="580" spans="1:38" s="1" customFormat="1" ht="48.75">
      <c r="A580" s="254" t="s">
        <v>1839</v>
      </c>
      <c r="N580" s="11"/>
      <c r="O580" s="11"/>
      <c r="AC580" s="282">
        <v>22</v>
      </c>
      <c r="AD580" s="253">
        <v>46.436199999999999</v>
      </c>
      <c r="AE580" s="254" t="s">
        <v>1839</v>
      </c>
      <c r="AF580" s="255" t="s">
        <v>170</v>
      </c>
      <c r="AG580" s="255" t="s">
        <v>1840</v>
      </c>
      <c r="AH580" s="257">
        <v>1097098</v>
      </c>
      <c r="AI580" s="254" t="s">
        <v>1841</v>
      </c>
      <c r="AJ580" s="255" t="s">
        <v>173</v>
      </c>
      <c r="AK580" s="283">
        <v>201000</v>
      </c>
      <c r="AL580" s="212" t="s">
        <v>1778</v>
      </c>
    </row>
    <row r="581" spans="1:38" s="1" customFormat="1" ht="39">
      <c r="A581" s="261" t="s">
        <v>1842</v>
      </c>
      <c r="N581" s="11"/>
      <c r="O581" s="11"/>
      <c r="AC581" s="284">
        <v>23</v>
      </c>
      <c r="AD581" s="260">
        <v>46.323799999999999</v>
      </c>
      <c r="AE581" s="261" t="s">
        <v>1842</v>
      </c>
      <c r="AF581" s="262" t="s">
        <v>218</v>
      </c>
      <c r="AG581" s="290" t="s">
        <v>1843</v>
      </c>
      <c r="AH581" s="264">
        <v>1097404</v>
      </c>
      <c r="AI581" s="261" t="s">
        <v>1844</v>
      </c>
      <c r="AJ581" s="265"/>
      <c r="AK581" s="285">
        <v>201000</v>
      </c>
      <c r="AL581" s="212" t="s">
        <v>1778</v>
      </c>
    </row>
    <row r="582" spans="1:38" s="1" customFormat="1" ht="39">
      <c r="A582" s="215" t="s">
        <v>1845</v>
      </c>
      <c r="N582" s="11"/>
      <c r="O582" s="11"/>
      <c r="AC582" s="213">
        <v>24</v>
      </c>
      <c r="AD582" s="214">
        <v>46.232300000000002</v>
      </c>
      <c r="AE582" s="215" t="s">
        <v>1845</v>
      </c>
      <c r="AF582" s="216" t="s">
        <v>170</v>
      </c>
      <c r="AG582" s="216" t="s">
        <v>1846</v>
      </c>
      <c r="AH582" s="217">
        <v>1097021</v>
      </c>
      <c r="AI582" s="215" t="s">
        <v>1847</v>
      </c>
      <c r="AJ582" s="233"/>
      <c r="AK582" s="218">
        <v>201000</v>
      </c>
      <c r="AL582" s="212" t="s">
        <v>1778</v>
      </c>
    </row>
    <row r="583" spans="1:38" s="1" customFormat="1" ht="58.5">
      <c r="A583" s="207" t="s">
        <v>1848</v>
      </c>
      <c r="N583" s="11"/>
      <c r="O583" s="11"/>
      <c r="AC583" s="205">
        <v>25</v>
      </c>
      <c r="AD583" s="206">
        <v>46.192999999999998</v>
      </c>
      <c r="AE583" s="207" t="s">
        <v>1848</v>
      </c>
      <c r="AF583" s="209" t="s">
        <v>287</v>
      </c>
      <c r="AG583" s="209" t="s">
        <v>1849</v>
      </c>
      <c r="AH583" s="210">
        <v>1097029</v>
      </c>
      <c r="AI583" s="207" t="s">
        <v>1850</v>
      </c>
      <c r="AJ583" s="232"/>
      <c r="AK583" s="211">
        <v>201000</v>
      </c>
      <c r="AL583" s="212" t="s">
        <v>1778</v>
      </c>
    </row>
    <row r="584" spans="1:38" s="1" customFormat="1" ht="48.75">
      <c r="A584" s="215" t="s">
        <v>1851</v>
      </c>
      <c r="N584" s="11"/>
      <c r="O584" s="11"/>
      <c r="AC584" s="213">
        <v>26</v>
      </c>
      <c r="AD584" s="214">
        <v>46.125300000000003</v>
      </c>
      <c r="AE584" s="215" t="s">
        <v>1851</v>
      </c>
      <c r="AF584" s="216" t="s">
        <v>170</v>
      </c>
      <c r="AG584" s="216" t="s">
        <v>1852</v>
      </c>
      <c r="AH584" s="217">
        <v>1096828</v>
      </c>
      <c r="AI584" s="215" t="s">
        <v>1853</v>
      </c>
      <c r="AJ584" s="233"/>
      <c r="AK584" s="218">
        <v>201000</v>
      </c>
      <c r="AL584" s="212" t="s">
        <v>1778</v>
      </c>
    </row>
    <row r="585" spans="1:38" s="1" customFormat="1" ht="39">
      <c r="A585" s="207" t="s">
        <v>1854</v>
      </c>
      <c r="N585" s="11"/>
      <c r="O585" s="11"/>
      <c r="AC585" s="205">
        <v>27</v>
      </c>
      <c r="AD585" s="206">
        <v>45.811500000000002</v>
      </c>
      <c r="AE585" s="207" t="s">
        <v>1854</v>
      </c>
      <c r="AF585" s="209" t="s">
        <v>170</v>
      </c>
      <c r="AG585" s="209" t="s">
        <v>1855</v>
      </c>
      <c r="AH585" s="210">
        <v>1096913</v>
      </c>
      <c r="AI585" s="207" t="s">
        <v>1856</v>
      </c>
      <c r="AJ585" s="232"/>
      <c r="AK585" s="211">
        <v>201000</v>
      </c>
      <c r="AL585" s="212" t="s">
        <v>1778</v>
      </c>
    </row>
    <row r="586" spans="1:38" s="1" customFormat="1" ht="39">
      <c r="A586" s="215" t="s">
        <v>1857</v>
      </c>
      <c r="N586" s="11"/>
      <c r="O586" s="11"/>
      <c r="AC586" s="213">
        <v>28</v>
      </c>
      <c r="AD586" s="214">
        <v>45.806399999999996</v>
      </c>
      <c r="AE586" s="215" t="s">
        <v>1857</v>
      </c>
      <c r="AF586" s="216" t="s">
        <v>170</v>
      </c>
      <c r="AG586" s="216" t="s">
        <v>1858</v>
      </c>
      <c r="AH586" s="217">
        <v>1097003</v>
      </c>
      <c r="AI586" s="215" t="s">
        <v>1859</v>
      </c>
      <c r="AJ586" s="233"/>
      <c r="AK586" s="218">
        <v>201000</v>
      </c>
      <c r="AL586" s="212" t="s">
        <v>1778</v>
      </c>
    </row>
    <row r="587" spans="1:38" s="1" customFormat="1" ht="39">
      <c r="A587" s="207" t="s">
        <v>1860</v>
      </c>
      <c r="N587" s="11"/>
      <c r="O587" s="11"/>
      <c r="AC587" s="205">
        <v>29</v>
      </c>
      <c r="AD587" s="206">
        <v>45.434100000000001</v>
      </c>
      <c r="AE587" s="207" t="s">
        <v>1860</v>
      </c>
      <c r="AF587" s="209" t="s">
        <v>170</v>
      </c>
      <c r="AG587" s="209" t="s">
        <v>1861</v>
      </c>
      <c r="AH587" s="210">
        <v>1097773</v>
      </c>
      <c r="AI587" s="207" t="s">
        <v>1862</v>
      </c>
      <c r="AJ587" s="232"/>
      <c r="AK587" s="211">
        <v>201000</v>
      </c>
      <c r="AL587" s="212" t="s">
        <v>1778</v>
      </c>
    </row>
    <row r="588" spans="1:38" s="1" customFormat="1" ht="39">
      <c r="A588" s="215" t="s">
        <v>1863</v>
      </c>
      <c r="N588" s="11"/>
      <c r="O588" s="11"/>
      <c r="AC588" s="213">
        <v>30</v>
      </c>
      <c r="AD588" s="214">
        <v>45.313499999999998</v>
      </c>
      <c r="AE588" s="215" t="s">
        <v>1863</v>
      </c>
      <c r="AF588" s="216" t="s">
        <v>170</v>
      </c>
      <c r="AG588" s="216" t="s">
        <v>1864</v>
      </c>
      <c r="AH588" s="217">
        <v>1097600</v>
      </c>
      <c r="AI588" s="215" t="s">
        <v>1865</v>
      </c>
      <c r="AJ588" s="233"/>
      <c r="AK588" s="218">
        <v>201000</v>
      </c>
      <c r="AL588" s="212" t="s">
        <v>1778</v>
      </c>
    </row>
    <row r="589" spans="1:38" s="1" customFormat="1" ht="39">
      <c r="A589" s="207" t="s">
        <v>1866</v>
      </c>
      <c r="N589" s="11"/>
      <c r="O589" s="11"/>
      <c r="AC589" s="205">
        <v>31</v>
      </c>
      <c r="AD589" s="206">
        <v>45.179400000000001</v>
      </c>
      <c r="AE589" s="207" t="s">
        <v>1866</v>
      </c>
      <c r="AF589" s="209" t="s">
        <v>170</v>
      </c>
      <c r="AG589" s="209" t="s">
        <v>1867</v>
      </c>
      <c r="AH589" s="210">
        <v>1097470</v>
      </c>
      <c r="AI589" s="207" t="s">
        <v>1868</v>
      </c>
      <c r="AJ589" s="232"/>
      <c r="AK589" s="211">
        <v>201000</v>
      </c>
      <c r="AL589" s="212" t="s">
        <v>1778</v>
      </c>
    </row>
    <row r="590" spans="1:38" s="1" customFormat="1" ht="58.5">
      <c r="A590" s="215" t="s">
        <v>1869</v>
      </c>
      <c r="N590" s="11"/>
      <c r="O590" s="11"/>
      <c r="AC590" s="213">
        <v>32</v>
      </c>
      <c r="AD590" s="214">
        <v>45.068600000000004</v>
      </c>
      <c r="AE590" s="215" t="s">
        <v>1869</v>
      </c>
      <c r="AF590" s="216" t="s">
        <v>178</v>
      </c>
      <c r="AG590" s="216" t="s">
        <v>1870</v>
      </c>
      <c r="AH590" s="217">
        <v>1097219</v>
      </c>
      <c r="AI590" s="215" t="s">
        <v>1871</v>
      </c>
      <c r="AJ590" s="233"/>
      <c r="AK590" s="218">
        <v>201000</v>
      </c>
      <c r="AL590" s="212" t="s">
        <v>1778</v>
      </c>
    </row>
    <row r="591" spans="1:38" s="1" customFormat="1" ht="39">
      <c r="A591" s="207" t="s">
        <v>1872</v>
      </c>
      <c r="N591" s="11"/>
      <c r="O591" s="11"/>
      <c r="AC591" s="205">
        <v>33</v>
      </c>
      <c r="AD591" s="206">
        <v>44.787700000000001</v>
      </c>
      <c r="AE591" s="207" t="s">
        <v>1872</v>
      </c>
      <c r="AF591" s="208" t="s">
        <v>218</v>
      </c>
      <c r="AG591" s="209" t="s">
        <v>1873</v>
      </c>
      <c r="AH591" s="210">
        <v>1096957</v>
      </c>
      <c r="AI591" s="207" t="s">
        <v>1874</v>
      </c>
      <c r="AJ591" s="232"/>
      <c r="AK591" s="211">
        <v>201000</v>
      </c>
      <c r="AL591" s="212" t="s">
        <v>1778</v>
      </c>
    </row>
    <row r="592" spans="1:38" s="1" customFormat="1" ht="39">
      <c r="A592" s="215" t="s">
        <v>1875</v>
      </c>
      <c r="N592" s="11"/>
      <c r="O592" s="11"/>
      <c r="AC592" s="213">
        <v>34</v>
      </c>
      <c r="AD592" s="214">
        <v>44.776499999999999</v>
      </c>
      <c r="AE592" s="215" t="s">
        <v>1875</v>
      </c>
      <c r="AF592" s="271" t="s">
        <v>218</v>
      </c>
      <c r="AG592" s="271" t="s">
        <v>1876</v>
      </c>
      <c r="AH592" s="217">
        <v>1097129</v>
      </c>
      <c r="AI592" s="215" t="s">
        <v>1877</v>
      </c>
      <c r="AJ592" s="233"/>
      <c r="AK592" s="218">
        <v>201000</v>
      </c>
      <c r="AL592" s="212" t="s">
        <v>1778</v>
      </c>
    </row>
    <row r="593" spans="1:38" s="1" customFormat="1" ht="58.5">
      <c r="A593" s="207" t="s">
        <v>1878</v>
      </c>
      <c r="N593" s="11"/>
      <c r="O593" s="11"/>
      <c r="AC593" s="205">
        <v>35</v>
      </c>
      <c r="AD593" s="206">
        <v>44.738999999999997</v>
      </c>
      <c r="AE593" s="207" t="s">
        <v>1878</v>
      </c>
      <c r="AF593" s="208" t="s">
        <v>466</v>
      </c>
      <c r="AG593" s="209" t="s">
        <v>1879</v>
      </c>
      <c r="AH593" s="210">
        <v>1097498</v>
      </c>
      <c r="AI593" s="207" t="s">
        <v>1880</v>
      </c>
      <c r="AJ593" s="232"/>
      <c r="AK593" s="211">
        <v>201000</v>
      </c>
      <c r="AL593" s="212" t="s">
        <v>1778</v>
      </c>
    </row>
    <row r="594" spans="1:38" s="1" customFormat="1" ht="39">
      <c r="A594" s="215" t="s">
        <v>1881</v>
      </c>
      <c r="N594" s="11"/>
      <c r="O594" s="11"/>
      <c r="AC594" s="213">
        <v>36</v>
      </c>
      <c r="AD594" s="214">
        <v>44.544499999999999</v>
      </c>
      <c r="AE594" s="215" t="s">
        <v>1881</v>
      </c>
      <c r="AF594" s="271" t="s">
        <v>218</v>
      </c>
      <c r="AG594" s="216" t="s">
        <v>1882</v>
      </c>
      <c r="AH594" s="217">
        <v>1097632</v>
      </c>
      <c r="AI594" s="215" t="s">
        <v>1883</v>
      </c>
      <c r="AJ594" s="233"/>
      <c r="AK594" s="218">
        <v>201000</v>
      </c>
      <c r="AL594" s="212" t="s">
        <v>1778</v>
      </c>
    </row>
    <row r="595" spans="1:38" s="1" customFormat="1" ht="58.5">
      <c r="A595" s="207" t="s">
        <v>1884</v>
      </c>
      <c r="N595" s="11"/>
      <c r="O595" s="11"/>
      <c r="AC595" s="205">
        <v>37</v>
      </c>
      <c r="AD595" s="206">
        <v>44.513399999999997</v>
      </c>
      <c r="AE595" s="207" t="s">
        <v>1884</v>
      </c>
      <c r="AF595" s="208" t="s">
        <v>544</v>
      </c>
      <c r="AG595" s="209" t="s">
        <v>1885</v>
      </c>
      <c r="AH595" s="210">
        <v>1096980</v>
      </c>
      <c r="AI595" s="207" t="s">
        <v>1886</v>
      </c>
      <c r="AJ595" s="232"/>
      <c r="AK595" s="211">
        <v>200999.92</v>
      </c>
      <c r="AL595" s="212" t="s">
        <v>1778</v>
      </c>
    </row>
    <row r="596" spans="1:38" s="1" customFormat="1" ht="39">
      <c r="A596" s="215" t="s">
        <v>1887</v>
      </c>
      <c r="N596" s="11"/>
      <c r="O596" s="11"/>
      <c r="AC596" s="213">
        <v>38</v>
      </c>
      <c r="AD596" s="214">
        <v>44.406100000000002</v>
      </c>
      <c r="AE596" s="215" t="s">
        <v>1887</v>
      </c>
      <c r="AF596" s="271" t="s">
        <v>218</v>
      </c>
      <c r="AG596" s="216" t="s">
        <v>715</v>
      </c>
      <c r="AH596" s="217">
        <v>1097346</v>
      </c>
      <c r="AI596" s="215" t="s">
        <v>1888</v>
      </c>
      <c r="AJ596" s="233"/>
      <c r="AK596" s="218">
        <v>201000</v>
      </c>
      <c r="AL596" s="212" t="s">
        <v>1778</v>
      </c>
    </row>
    <row r="597" spans="1:38" s="1" customFormat="1" ht="39">
      <c r="A597" s="207" t="s">
        <v>1889</v>
      </c>
      <c r="N597" s="11"/>
      <c r="O597" s="11"/>
      <c r="AC597" s="205">
        <v>39</v>
      </c>
      <c r="AD597" s="206">
        <v>43.9587</v>
      </c>
      <c r="AE597" s="207" t="s">
        <v>1889</v>
      </c>
      <c r="AF597" s="208" t="s">
        <v>218</v>
      </c>
      <c r="AG597" s="209" t="s">
        <v>1890</v>
      </c>
      <c r="AH597" s="210">
        <v>1096944</v>
      </c>
      <c r="AI597" s="207" t="s">
        <v>1891</v>
      </c>
      <c r="AJ597" s="232"/>
      <c r="AK597" s="211">
        <v>201000</v>
      </c>
      <c r="AL597" s="212" t="s">
        <v>1778</v>
      </c>
    </row>
    <row r="598" spans="1:38" s="1" customFormat="1" ht="58.5">
      <c r="A598" s="215" t="s">
        <v>1892</v>
      </c>
      <c r="N598" s="11"/>
      <c r="O598" s="11"/>
      <c r="AC598" s="213">
        <v>40</v>
      </c>
      <c r="AD598" s="214">
        <v>43.911200000000001</v>
      </c>
      <c r="AE598" s="215" t="s">
        <v>1892</v>
      </c>
      <c r="AF598" s="271" t="s">
        <v>466</v>
      </c>
      <c r="AG598" s="216" t="s">
        <v>1893</v>
      </c>
      <c r="AH598" s="217">
        <v>1097119</v>
      </c>
      <c r="AI598" s="215" t="s">
        <v>1894</v>
      </c>
      <c r="AJ598" s="233"/>
      <c r="AK598" s="218">
        <v>201000</v>
      </c>
      <c r="AL598" s="212" t="s">
        <v>1778</v>
      </c>
    </row>
    <row r="599" spans="1:38" s="1" customFormat="1" ht="39">
      <c r="A599" s="207" t="s">
        <v>1895</v>
      </c>
      <c r="N599" s="11"/>
      <c r="O599" s="11"/>
      <c r="AC599" s="205">
        <v>41</v>
      </c>
      <c r="AD599" s="206">
        <v>43.645600000000002</v>
      </c>
      <c r="AE599" s="207" t="s">
        <v>1895</v>
      </c>
      <c r="AF599" s="208" t="s">
        <v>218</v>
      </c>
      <c r="AG599" s="209" t="s">
        <v>1896</v>
      </c>
      <c r="AH599" s="210">
        <v>1097380</v>
      </c>
      <c r="AI599" s="207" t="s">
        <v>1897</v>
      </c>
      <c r="AJ599" s="232"/>
      <c r="AK599" s="211">
        <v>201000</v>
      </c>
      <c r="AL599" s="212" t="s">
        <v>1778</v>
      </c>
    </row>
    <row r="600" spans="1:38" s="1" customFormat="1" ht="48.75">
      <c r="A600" s="215" t="s">
        <v>1898</v>
      </c>
      <c r="N600" s="11"/>
      <c r="O600" s="11"/>
      <c r="AC600" s="213">
        <v>42</v>
      </c>
      <c r="AD600" s="214">
        <v>43.1723</v>
      </c>
      <c r="AE600" s="215" t="s">
        <v>1898</v>
      </c>
      <c r="AF600" s="271" t="s">
        <v>218</v>
      </c>
      <c r="AG600" s="271" t="s">
        <v>1899</v>
      </c>
      <c r="AH600" s="217">
        <v>1096893</v>
      </c>
      <c r="AI600" s="215" t="s">
        <v>1900</v>
      </c>
      <c r="AJ600" s="233"/>
      <c r="AK600" s="218">
        <v>201000</v>
      </c>
      <c r="AL600" s="212" t="s">
        <v>1778</v>
      </c>
    </row>
    <row r="601" spans="1:38" s="1" customFormat="1" ht="39">
      <c r="A601" s="207" t="s">
        <v>1901</v>
      </c>
      <c r="N601" s="11"/>
      <c r="O601" s="11"/>
      <c r="AC601" s="205">
        <v>43</v>
      </c>
      <c r="AD601" s="206">
        <v>42.909300000000002</v>
      </c>
      <c r="AE601" s="207" t="s">
        <v>1901</v>
      </c>
      <c r="AF601" s="208" t="s">
        <v>218</v>
      </c>
      <c r="AG601" s="209" t="s">
        <v>1902</v>
      </c>
      <c r="AH601" s="210">
        <v>1097796</v>
      </c>
      <c r="AI601" s="207" t="s">
        <v>1903</v>
      </c>
      <c r="AJ601" s="232"/>
      <c r="AK601" s="211">
        <v>201000</v>
      </c>
      <c r="AL601" s="212" t="s">
        <v>1778</v>
      </c>
    </row>
    <row r="602" spans="1:38" s="1" customFormat="1" ht="39">
      <c r="A602" s="215" t="s">
        <v>1904</v>
      </c>
      <c r="N602" s="11"/>
      <c r="O602" s="11"/>
      <c r="AC602" s="213">
        <v>44</v>
      </c>
      <c r="AD602" s="214">
        <v>42.908499999999997</v>
      </c>
      <c r="AE602" s="215" t="s">
        <v>1904</v>
      </c>
      <c r="AF602" s="271" t="s">
        <v>218</v>
      </c>
      <c r="AG602" s="216" t="s">
        <v>1905</v>
      </c>
      <c r="AH602" s="217">
        <v>1097342</v>
      </c>
      <c r="AI602" s="215" t="s">
        <v>1906</v>
      </c>
      <c r="AJ602" s="233"/>
      <c r="AK602" s="218">
        <v>201000</v>
      </c>
      <c r="AL602" s="212" t="s">
        <v>1778</v>
      </c>
    </row>
    <row r="603" spans="1:38" s="1" customFormat="1" ht="39">
      <c r="A603" s="207" t="s">
        <v>1907</v>
      </c>
      <c r="N603" s="11"/>
      <c r="O603" s="11"/>
      <c r="AC603" s="205">
        <v>45</v>
      </c>
      <c r="AD603" s="206">
        <v>42.4313</v>
      </c>
      <c r="AE603" s="207" t="s">
        <v>1907</v>
      </c>
      <c r="AF603" s="208" t="s">
        <v>218</v>
      </c>
      <c r="AG603" s="208" t="s">
        <v>1908</v>
      </c>
      <c r="AH603" s="210">
        <v>1097262</v>
      </c>
      <c r="AI603" s="207" t="s">
        <v>1909</v>
      </c>
      <c r="AJ603" s="232"/>
      <c r="AK603" s="211">
        <v>201000</v>
      </c>
      <c r="AL603" s="212" t="s">
        <v>1778</v>
      </c>
    </row>
    <row r="604" spans="1:38" s="1" customFormat="1" ht="39">
      <c r="A604" s="215" t="s">
        <v>1910</v>
      </c>
      <c r="N604" s="11"/>
      <c r="O604" s="11"/>
      <c r="AC604" s="213">
        <v>46</v>
      </c>
      <c r="AD604" s="214">
        <v>41.978200000000001</v>
      </c>
      <c r="AE604" s="215" t="s">
        <v>1910</v>
      </c>
      <c r="AF604" s="271" t="s">
        <v>218</v>
      </c>
      <c r="AG604" s="216" t="s">
        <v>1911</v>
      </c>
      <c r="AH604" s="217">
        <v>1096829</v>
      </c>
      <c r="AI604" s="215" t="s">
        <v>1912</v>
      </c>
      <c r="AJ604" s="233"/>
      <c r="AK604" s="218">
        <v>201000</v>
      </c>
      <c r="AL604" s="212" t="s">
        <v>1778</v>
      </c>
    </row>
    <row r="605" spans="1:38" s="1" customFormat="1" ht="39">
      <c r="A605" s="207" t="s">
        <v>1913</v>
      </c>
      <c r="N605" s="11"/>
      <c r="O605" s="11"/>
      <c r="AC605" s="205">
        <v>47</v>
      </c>
      <c r="AD605" s="206">
        <v>32.2849</v>
      </c>
      <c r="AE605" s="207" t="s">
        <v>1913</v>
      </c>
      <c r="AF605" s="208" t="s">
        <v>218</v>
      </c>
      <c r="AG605" s="208" t="s">
        <v>1914</v>
      </c>
      <c r="AH605" s="210">
        <v>1097072</v>
      </c>
      <c r="AI605" s="207" t="s">
        <v>1915</v>
      </c>
      <c r="AJ605" s="232"/>
      <c r="AK605" s="211">
        <v>201000</v>
      </c>
      <c r="AL605" s="212" t="s">
        <v>1778</v>
      </c>
    </row>
    <row r="606" spans="1:38" s="1" customFormat="1" ht="39">
      <c r="A606" s="215" t="s">
        <v>1916</v>
      </c>
      <c r="N606" s="11"/>
      <c r="O606" s="11"/>
      <c r="AC606" s="213">
        <v>48</v>
      </c>
      <c r="AD606" s="214">
        <v>25.3825</v>
      </c>
      <c r="AE606" s="215" t="s">
        <v>1916</v>
      </c>
      <c r="AF606" s="271" t="s">
        <v>218</v>
      </c>
      <c r="AG606" s="216" t="s">
        <v>1917</v>
      </c>
      <c r="AH606" s="217">
        <v>1096998</v>
      </c>
      <c r="AI606" s="215" t="s">
        <v>1918</v>
      </c>
      <c r="AJ606" s="233"/>
      <c r="AK606" s="218">
        <v>201000</v>
      </c>
      <c r="AL606" s="212" t="s">
        <v>1778</v>
      </c>
    </row>
    <row r="607" spans="1:38" s="1" customFormat="1" ht="39">
      <c r="A607" s="207" t="s">
        <v>1919</v>
      </c>
      <c r="N607" s="11"/>
      <c r="O607" s="11"/>
      <c r="AC607" s="205">
        <v>1</v>
      </c>
      <c r="AD607" s="206">
        <v>57.2239</v>
      </c>
      <c r="AE607" s="207" t="s">
        <v>1919</v>
      </c>
      <c r="AF607" s="209" t="s">
        <v>170</v>
      </c>
      <c r="AG607" s="249" t="s">
        <v>1920</v>
      </c>
      <c r="AH607" s="210">
        <v>1097584</v>
      </c>
      <c r="AI607" s="207" t="s">
        <v>1921</v>
      </c>
      <c r="AJ607" s="209" t="s">
        <v>173</v>
      </c>
      <c r="AK607" s="211">
        <v>201000</v>
      </c>
      <c r="AL607" s="212" t="s">
        <v>1922</v>
      </c>
    </row>
    <row r="608" spans="1:38" s="1" customFormat="1" ht="39">
      <c r="A608" s="215" t="s">
        <v>1923</v>
      </c>
      <c r="N608" s="11"/>
      <c r="O608" s="11"/>
      <c r="AC608" s="213">
        <v>2</v>
      </c>
      <c r="AD608" s="214">
        <v>56.116399999999999</v>
      </c>
      <c r="AE608" s="215" t="s">
        <v>1923</v>
      </c>
      <c r="AF608" s="216" t="s">
        <v>170</v>
      </c>
      <c r="AG608" s="250" t="s">
        <v>1924</v>
      </c>
      <c r="AH608" s="217">
        <v>1097553</v>
      </c>
      <c r="AI608" s="215" t="s">
        <v>1925</v>
      </c>
      <c r="AJ608" s="216" t="s">
        <v>173</v>
      </c>
      <c r="AK608" s="218">
        <v>201000</v>
      </c>
      <c r="AL608" s="212" t="s">
        <v>1922</v>
      </c>
    </row>
    <row r="609" spans="1:38" s="1" customFormat="1" ht="39">
      <c r="A609" s="207" t="s">
        <v>1926</v>
      </c>
      <c r="N609" s="11"/>
      <c r="O609" s="11"/>
      <c r="AC609" s="205">
        <v>3</v>
      </c>
      <c r="AD609" s="206">
        <v>54.1907</v>
      </c>
      <c r="AE609" s="207" t="s">
        <v>1926</v>
      </c>
      <c r="AF609" s="209" t="s">
        <v>170</v>
      </c>
      <c r="AG609" s="249" t="s">
        <v>1927</v>
      </c>
      <c r="AH609" s="210">
        <v>1097654</v>
      </c>
      <c r="AI609" s="207" t="s">
        <v>1928</v>
      </c>
      <c r="AJ609" s="209" t="s">
        <v>173</v>
      </c>
      <c r="AK609" s="211">
        <v>201000</v>
      </c>
      <c r="AL609" s="212" t="s">
        <v>1922</v>
      </c>
    </row>
    <row r="610" spans="1:38" s="1" customFormat="1" ht="39">
      <c r="A610" s="215" t="s">
        <v>1929</v>
      </c>
      <c r="N610" s="11"/>
      <c r="O610" s="11"/>
      <c r="AC610" s="213">
        <v>4</v>
      </c>
      <c r="AD610" s="214">
        <v>52.423499999999997</v>
      </c>
      <c r="AE610" s="215" t="s">
        <v>1929</v>
      </c>
      <c r="AF610" s="216" t="s">
        <v>170</v>
      </c>
      <c r="AG610" s="250" t="s">
        <v>1930</v>
      </c>
      <c r="AH610" s="217">
        <v>1097775</v>
      </c>
      <c r="AI610" s="215" t="s">
        <v>1931</v>
      </c>
      <c r="AJ610" s="216" t="s">
        <v>173</v>
      </c>
      <c r="AK610" s="218">
        <v>201000</v>
      </c>
      <c r="AL610" s="212" t="s">
        <v>1922</v>
      </c>
    </row>
    <row r="611" spans="1:38" s="1" customFormat="1" ht="39">
      <c r="A611" s="207" t="s">
        <v>1932</v>
      </c>
      <c r="N611" s="11"/>
      <c r="O611" s="11"/>
      <c r="AC611" s="205">
        <v>5</v>
      </c>
      <c r="AD611" s="206">
        <v>51.148699999999998</v>
      </c>
      <c r="AE611" s="207" t="s">
        <v>1932</v>
      </c>
      <c r="AF611" s="209" t="s">
        <v>170</v>
      </c>
      <c r="AG611" s="249" t="s">
        <v>1933</v>
      </c>
      <c r="AH611" s="210">
        <v>1096881</v>
      </c>
      <c r="AI611" s="207" t="s">
        <v>1934</v>
      </c>
      <c r="AJ611" s="209" t="s">
        <v>173</v>
      </c>
      <c r="AK611" s="211">
        <v>201000</v>
      </c>
      <c r="AL611" s="212" t="s">
        <v>1922</v>
      </c>
    </row>
    <row r="612" spans="1:38" s="1" customFormat="1" ht="39">
      <c r="A612" s="215" t="s">
        <v>1935</v>
      </c>
      <c r="N612" s="11"/>
      <c r="O612" s="11"/>
      <c r="AC612" s="213">
        <v>6</v>
      </c>
      <c r="AD612" s="214">
        <v>50.548299999999998</v>
      </c>
      <c r="AE612" s="215" t="s">
        <v>1935</v>
      </c>
      <c r="AF612" s="216" t="s">
        <v>170</v>
      </c>
      <c r="AG612" s="250" t="s">
        <v>1936</v>
      </c>
      <c r="AH612" s="217">
        <v>1097118</v>
      </c>
      <c r="AI612" s="215" t="s">
        <v>1937</v>
      </c>
      <c r="AJ612" s="216" t="s">
        <v>173</v>
      </c>
      <c r="AK612" s="218">
        <v>201000</v>
      </c>
      <c r="AL612" s="212" t="s">
        <v>1922</v>
      </c>
    </row>
    <row r="613" spans="1:38" s="1" customFormat="1" ht="39">
      <c r="A613" s="207" t="s">
        <v>1938</v>
      </c>
      <c r="N613" s="11"/>
      <c r="O613" s="11"/>
      <c r="AC613" s="205">
        <v>7</v>
      </c>
      <c r="AD613" s="206">
        <v>50.357300000000002</v>
      </c>
      <c r="AE613" s="207" t="s">
        <v>1938</v>
      </c>
      <c r="AF613" s="209" t="s">
        <v>170</v>
      </c>
      <c r="AG613" s="249" t="s">
        <v>1939</v>
      </c>
      <c r="AH613" s="210">
        <v>1097636</v>
      </c>
      <c r="AI613" s="207" t="s">
        <v>1940</v>
      </c>
      <c r="AJ613" s="209" t="s">
        <v>173</v>
      </c>
      <c r="AK613" s="211">
        <v>201000</v>
      </c>
      <c r="AL613" s="212" t="s">
        <v>1922</v>
      </c>
    </row>
    <row r="614" spans="1:38" s="1" customFormat="1" ht="68.25">
      <c r="A614" s="273" t="s">
        <v>1941</v>
      </c>
      <c r="N614" s="11"/>
      <c r="O614" s="11"/>
      <c r="AC614" s="268">
        <v>8</v>
      </c>
      <c r="AD614" s="269">
        <v>49.970799999999997</v>
      </c>
      <c r="AE614" s="273" t="s">
        <v>1941</v>
      </c>
      <c r="AF614" s="271" t="s">
        <v>351</v>
      </c>
      <c r="AG614" s="250" t="s">
        <v>1942</v>
      </c>
      <c r="AH614" s="272">
        <v>1097657</v>
      </c>
      <c r="AI614" s="273" t="s">
        <v>1943</v>
      </c>
      <c r="AJ614" s="270" t="s">
        <v>173</v>
      </c>
      <c r="AK614" s="274">
        <v>201000</v>
      </c>
      <c r="AL614" s="212" t="s">
        <v>1922</v>
      </c>
    </row>
    <row r="615" spans="1:38" s="1" customFormat="1" ht="39">
      <c r="A615" s="207" t="s">
        <v>1944</v>
      </c>
      <c r="N615" s="11"/>
      <c r="O615" s="11"/>
      <c r="AC615" s="205">
        <v>9</v>
      </c>
      <c r="AD615" s="206">
        <v>49.448900000000002</v>
      </c>
      <c r="AE615" s="207" t="s">
        <v>1944</v>
      </c>
      <c r="AF615" s="209" t="s">
        <v>170</v>
      </c>
      <c r="AG615" s="249" t="s">
        <v>1945</v>
      </c>
      <c r="AH615" s="210">
        <v>1096831</v>
      </c>
      <c r="AI615" s="207" t="s">
        <v>1946</v>
      </c>
      <c r="AJ615" s="209" t="s">
        <v>173</v>
      </c>
      <c r="AK615" s="211">
        <v>201000</v>
      </c>
      <c r="AL615" s="212" t="s">
        <v>1922</v>
      </c>
    </row>
    <row r="616" spans="1:38" s="1" customFormat="1" ht="39">
      <c r="A616" s="215" t="s">
        <v>1947</v>
      </c>
      <c r="N616" s="11"/>
      <c r="O616" s="11"/>
      <c r="AC616" s="213">
        <v>10</v>
      </c>
      <c r="AD616" s="214">
        <v>49.363599999999998</v>
      </c>
      <c r="AE616" s="215" t="s">
        <v>1947</v>
      </c>
      <c r="AF616" s="216" t="s">
        <v>170</v>
      </c>
      <c r="AG616" s="250" t="s">
        <v>1948</v>
      </c>
      <c r="AH616" s="217">
        <v>1097292</v>
      </c>
      <c r="AI616" s="215" t="s">
        <v>1949</v>
      </c>
      <c r="AJ616" s="216" t="s">
        <v>173</v>
      </c>
      <c r="AK616" s="218">
        <v>201000</v>
      </c>
      <c r="AL616" s="212" t="s">
        <v>1922</v>
      </c>
    </row>
    <row r="617" spans="1:38" s="1" customFormat="1" ht="39">
      <c r="A617" s="207" t="s">
        <v>1950</v>
      </c>
      <c r="N617" s="11"/>
      <c r="O617" s="11"/>
      <c r="AC617" s="205">
        <v>11</v>
      </c>
      <c r="AD617" s="206">
        <v>49.147100000000002</v>
      </c>
      <c r="AE617" s="207" t="s">
        <v>1950</v>
      </c>
      <c r="AF617" s="209" t="s">
        <v>170</v>
      </c>
      <c r="AG617" s="249" t="s">
        <v>1951</v>
      </c>
      <c r="AH617" s="210">
        <v>1097761</v>
      </c>
      <c r="AI617" s="207" t="s">
        <v>1952</v>
      </c>
      <c r="AJ617" s="209" t="s">
        <v>173</v>
      </c>
      <c r="AK617" s="211">
        <v>201000</v>
      </c>
      <c r="AL617" s="212" t="s">
        <v>1922</v>
      </c>
    </row>
    <row r="618" spans="1:38" s="1" customFormat="1" ht="39">
      <c r="A618" s="215" t="s">
        <v>1953</v>
      </c>
      <c r="N618" s="11"/>
      <c r="O618" s="11"/>
      <c r="AC618" s="213">
        <v>12</v>
      </c>
      <c r="AD618" s="214">
        <v>48.149799999999999</v>
      </c>
      <c r="AE618" s="215" t="s">
        <v>1953</v>
      </c>
      <c r="AF618" s="216" t="s">
        <v>170</v>
      </c>
      <c r="AG618" s="250" t="s">
        <v>1954</v>
      </c>
      <c r="AH618" s="217">
        <v>1096879</v>
      </c>
      <c r="AI618" s="215" t="s">
        <v>1955</v>
      </c>
      <c r="AJ618" s="216" t="s">
        <v>173</v>
      </c>
      <c r="AK618" s="218">
        <v>201000</v>
      </c>
      <c r="AL618" s="212" t="s">
        <v>1922</v>
      </c>
    </row>
    <row r="619" spans="1:38" s="1" customFormat="1" ht="39">
      <c r="A619" s="207" t="s">
        <v>1956</v>
      </c>
      <c r="N619" s="11"/>
      <c r="O619" s="11"/>
      <c r="AC619" s="205">
        <v>13</v>
      </c>
      <c r="AD619" s="206">
        <v>48.055500000000002</v>
      </c>
      <c r="AE619" s="207" t="s">
        <v>1956</v>
      </c>
      <c r="AF619" s="209" t="s">
        <v>170</v>
      </c>
      <c r="AG619" s="249" t="s">
        <v>1957</v>
      </c>
      <c r="AH619" s="210">
        <v>1097147</v>
      </c>
      <c r="AI619" s="207" t="s">
        <v>1958</v>
      </c>
      <c r="AJ619" s="209" t="s">
        <v>173</v>
      </c>
      <c r="AK619" s="211">
        <v>201000</v>
      </c>
      <c r="AL619" s="212" t="s">
        <v>1922</v>
      </c>
    </row>
    <row r="620" spans="1:38" s="1" customFormat="1" ht="58.5">
      <c r="A620" s="215" t="s">
        <v>1959</v>
      </c>
      <c r="N620" s="11"/>
      <c r="O620" s="11"/>
      <c r="AC620" s="213">
        <v>14</v>
      </c>
      <c r="AD620" s="214">
        <v>47.8703</v>
      </c>
      <c r="AE620" s="215" t="s">
        <v>1959</v>
      </c>
      <c r="AF620" s="216" t="s">
        <v>178</v>
      </c>
      <c r="AG620" s="250" t="s">
        <v>1960</v>
      </c>
      <c r="AH620" s="217">
        <v>1097108</v>
      </c>
      <c r="AI620" s="215" t="s">
        <v>1961</v>
      </c>
      <c r="AJ620" s="216" t="s">
        <v>173</v>
      </c>
      <c r="AK620" s="218">
        <v>201000</v>
      </c>
      <c r="AL620" s="212" t="s">
        <v>1922</v>
      </c>
    </row>
    <row r="621" spans="1:38" s="1" customFormat="1" ht="48.75">
      <c r="A621" s="207" t="s">
        <v>1962</v>
      </c>
      <c r="N621" s="11"/>
      <c r="O621" s="11"/>
      <c r="AC621" s="205">
        <v>15</v>
      </c>
      <c r="AD621" s="206">
        <v>47.7273</v>
      </c>
      <c r="AE621" s="207" t="s">
        <v>1962</v>
      </c>
      <c r="AF621" s="209" t="s">
        <v>188</v>
      </c>
      <c r="AG621" s="249" t="s">
        <v>1963</v>
      </c>
      <c r="AH621" s="210">
        <v>1097195</v>
      </c>
      <c r="AI621" s="207" t="s">
        <v>1964</v>
      </c>
      <c r="AJ621" s="209" t="s">
        <v>167</v>
      </c>
      <c r="AK621" s="211">
        <v>201000</v>
      </c>
      <c r="AL621" s="212" t="s">
        <v>1922</v>
      </c>
    </row>
    <row r="622" spans="1:38" s="1" customFormat="1" ht="39">
      <c r="A622" s="215" t="s">
        <v>1965</v>
      </c>
      <c r="N622" s="11"/>
      <c r="O622" s="11"/>
      <c r="AC622" s="213">
        <v>16</v>
      </c>
      <c r="AD622" s="214">
        <v>47.565600000000003</v>
      </c>
      <c r="AE622" s="215" t="s">
        <v>1965</v>
      </c>
      <c r="AF622" s="216" t="s">
        <v>170</v>
      </c>
      <c r="AG622" s="250" t="s">
        <v>1966</v>
      </c>
      <c r="AH622" s="217">
        <v>1097145</v>
      </c>
      <c r="AI622" s="215" t="s">
        <v>1967</v>
      </c>
      <c r="AJ622" s="216" t="s">
        <v>173</v>
      </c>
      <c r="AK622" s="218">
        <v>201000</v>
      </c>
      <c r="AL622" s="212" t="s">
        <v>1922</v>
      </c>
    </row>
    <row r="623" spans="1:38" s="1" customFormat="1" ht="48.75">
      <c r="A623" s="207" t="s">
        <v>1968</v>
      </c>
      <c r="N623" s="11"/>
      <c r="O623" s="11"/>
      <c r="AC623" s="205">
        <v>17</v>
      </c>
      <c r="AD623" s="206">
        <v>47.484999999999999</v>
      </c>
      <c r="AE623" s="207" t="s">
        <v>1968</v>
      </c>
      <c r="AF623" s="209" t="s">
        <v>188</v>
      </c>
      <c r="AG623" s="249" t="s">
        <v>1969</v>
      </c>
      <c r="AH623" s="210">
        <v>1096917</v>
      </c>
      <c r="AI623" s="207" t="s">
        <v>1970</v>
      </c>
      <c r="AJ623" s="209" t="s">
        <v>173</v>
      </c>
      <c r="AK623" s="211">
        <v>201000</v>
      </c>
      <c r="AL623" s="212" t="s">
        <v>1922</v>
      </c>
    </row>
    <row r="624" spans="1:38" s="1" customFormat="1" ht="39">
      <c r="A624" s="215" t="s">
        <v>1971</v>
      </c>
      <c r="N624" s="11"/>
      <c r="O624" s="11"/>
      <c r="AC624" s="213">
        <v>18</v>
      </c>
      <c r="AD624" s="214">
        <v>47.475299999999997</v>
      </c>
      <c r="AE624" s="215" t="s">
        <v>1971</v>
      </c>
      <c r="AF624" s="216" t="s">
        <v>170</v>
      </c>
      <c r="AG624" s="250" t="s">
        <v>1972</v>
      </c>
      <c r="AH624" s="217">
        <v>1097245</v>
      </c>
      <c r="AI624" s="215" t="s">
        <v>1973</v>
      </c>
      <c r="AJ624" s="216" t="s">
        <v>173</v>
      </c>
      <c r="AK624" s="218">
        <v>200999.92</v>
      </c>
      <c r="AL624" s="212" t="s">
        <v>1922</v>
      </c>
    </row>
    <row r="625" spans="1:38" s="1" customFormat="1" ht="39">
      <c r="A625" s="207" t="s">
        <v>1974</v>
      </c>
      <c r="N625" s="11"/>
      <c r="O625" s="11"/>
      <c r="AC625" s="205">
        <v>19</v>
      </c>
      <c r="AD625" s="206">
        <v>47.400199999999998</v>
      </c>
      <c r="AE625" s="207" t="s">
        <v>1974</v>
      </c>
      <c r="AF625" s="209" t="s">
        <v>170</v>
      </c>
      <c r="AG625" s="249" t="s">
        <v>1975</v>
      </c>
      <c r="AH625" s="210">
        <v>1097079</v>
      </c>
      <c r="AI625" s="207" t="s">
        <v>1976</v>
      </c>
      <c r="AJ625" s="209" t="s">
        <v>173</v>
      </c>
      <c r="AK625" s="211">
        <v>201000</v>
      </c>
      <c r="AL625" s="212" t="s">
        <v>1922</v>
      </c>
    </row>
    <row r="626" spans="1:38" s="1" customFormat="1" ht="39">
      <c r="A626" s="215" t="s">
        <v>1977</v>
      </c>
      <c r="N626" s="11"/>
      <c r="O626" s="11"/>
      <c r="AC626" s="213">
        <v>20</v>
      </c>
      <c r="AD626" s="214">
        <v>47.332000000000001</v>
      </c>
      <c r="AE626" s="215" t="s">
        <v>1977</v>
      </c>
      <c r="AF626" s="216" t="s">
        <v>170</v>
      </c>
      <c r="AG626" s="250" t="s">
        <v>1978</v>
      </c>
      <c r="AH626" s="217">
        <v>1096824</v>
      </c>
      <c r="AI626" s="215" t="s">
        <v>1979</v>
      </c>
      <c r="AJ626" s="216" t="s">
        <v>173</v>
      </c>
      <c r="AK626" s="218">
        <v>201000</v>
      </c>
      <c r="AL626" s="212" t="s">
        <v>1922</v>
      </c>
    </row>
    <row r="627" spans="1:38" s="1" customFormat="1" ht="58.5">
      <c r="A627" s="207" t="s">
        <v>1980</v>
      </c>
      <c r="N627" s="11"/>
      <c r="O627" s="11"/>
      <c r="AC627" s="205">
        <v>21</v>
      </c>
      <c r="AD627" s="206">
        <v>47.3187</v>
      </c>
      <c r="AE627" s="207" t="s">
        <v>1980</v>
      </c>
      <c r="AF627" s="209" t="s">
        <v>287</v>
      </c>
      <c r="AG627" s="249" t="s">
        <v>1981</v>
      </c>
      <c r="AH627" s="210">
        <v>1096961</v>
      </c>
      <c r="AI627" s="207" t="s">
        <v>1982</v>
      </c>
      <c r="AJ627" s="209" t="s">
        <v>173</v>
      </c>
      <c r="AK627" s="211">
        <v>201000</v>
      </c>
      <c r="AL627" s="212" t="s">
        <v>1922</v>
      </c>
    </row>
    <row r="628" spans="1:38" s="1" customFormat="1" ht="39">
      <c r="A628" s="215" t="s">
        <v>1983</v>
      </c>
      <c r="N628" s="11"/>
      <c r="O628" s="11"/>
      <c r="AC628" s="213">
        <v>22</v>
      </c>
      <c r="AD628" s="214">
        <v>47.292900000000003</v>
      </c>
      <c r="AE628" s="215" t="s">
        <v>1983</v>
      </c>
      <c r="AF628" s="216" t="s">
        <v>170</v>
      </c>
      <c r="AG628" s="250" t="s">
        <v>1984</v>
      </c>
      <c r="AH628" s="217">
        <v>1097249</v>
      </c>
      <c r="AI628" s="215" t="s">
        <v>1985</v>
      </c>
      <c r="AJ628" s="216" t="s">
        <v>173</v>
      </c>
      <c r="AK628" s="218">
        <v>201000</v>
      </c>
      <c r="AL628" s="212" t="s">
        <v>1922</v>
      </c>
    </row>
    <row r="629" spans="1:38" s="1" customFormat="1" ht="39">
      <c r="A629" s="207" t="s">
        <v>1986</v>
      </c>
      <c r="N629" s="11"/>
      <c r="O629" s="11"/>
      <c r="AC629" s="205">
        <v>23</v>
      </c>
      <c r="AD629" s="206">
        <v>47.283299999999997</v>
      </c>
      <c r="AE629" s="207" t="s">
        <v>1986</v>
      </c>
      <c r="AF629" s="209" t="s">
        <v>170</v>
      </c>
      <c r="AG629" s="249" t="s">
        <v>1987</v>
      </c>
      <c r="AH629" s="210">
        <v>1097407</v>
      </c>
      <c r="AI629" s="207" t="s">
        <v>1988</v>
      </c>
      <c r="AJ629" s="209" t="s">
        <v>173</v>
      </c>
      <c r="AK629" s="211">
        <v>201000</v>
      </c>
      <c r="AL629" s="212" t="s">
        <v>1922</v>
      </c>
    </row>
    <row r="630" spans="1:38" s="1" customFormat="1" ht="39">
      <c r="A630" s="215" t="s">
        <v>1989</v>
      </c>
      <c r="N630" s="11"/>
      <c r="O630" s="11"/>
      <c r="AC630" s="213">
        <v>24</v>
      </c>
      <c r="AD630" s="214">
        <v>47.251600000000003</v>
      </c>
      <c r="AE630" s="215" t="s">
        <v>1989</v>
      </c>
      <c r="AF630" s="216" t="s">
        <v>170</v>
      </c>
      <c r="AG630" s="250" t="s">
        <v>1990</v>
      </c>
      <c r="AH630" s="217">
        <v>1097441</v>
      </c>
      <c r="AI630" s="215" t="s">
        <v>1991</v>
      </c>
      <c r="AJ630" s="216" t="s">
        <v>173</v>
      </c>
      <c r="AK630" s="218">
        <v>201000</v>
      </c>
      <c r="AL630" s="212" t="s">
        <v>1922</v>
      </c>
    </row>
    <row r="631" spans="1:38" s="1" customFormat="1" ht="39">
      <c r="A631" s="207" t="s">
        <v>1992</v>
      </c>
      <c r="N631" s="11"/>
      <c r="O631" s="11"/>
      <c r="AC631" s="205">
        <v>25</v>
      </c>
      <c r="AD631" s="206">
        <v>46.871099999999998</v>
      </c>
      <c r="AE631" s="207" t="s">
        <v>1992</v>
      </c>
      <c r="AF631" s="209" t="s">
        <v>170</v>
      </c>
      <c r="AG631" s="249" t="s">
        <v>1993</v>
      </c>
      <c r="AH631" s="210">
        <v>1097522</v>
      </c>
      <c r="AI631" s="207" t="s">
        <v>1994</v>
      </c>
      <c r="AJ631" s="209" t="s">
        <v>173</v>
      </c>
      <c r="AK631" s="211">
        <v>201000</v>
      </c>
      <c r="AL631" s="212" t="s">
        <v>1922</v>
      </c>
    </row>
    <row r="632" spans="1:38" s="1" customFormat="1" ht="58.5">
      <c r="A632" s="215" t="s">
        <v>1995</v>
      </c>
      <c r="N632" s="11"/>
      <c r="O632" s="11"/>
      <c r="AC632" s="213">
        <v>26</v>
      </c>
      <c r="AD632" s="214">
        <v>46.798099999999998</v>
      </c>
      <c r="AE632" s="215" t="s">
        <v>1995</v>
      </c>
      <c r="AF632" s="216" t="s">
        <v>287</v>
      </c>
      <c r="AG632" s="250" t="s">
        <v>1996</v>
      </c>
      <c r="AH632" s="217">
        <v>1097110</v>
      </c>
      <c r="AI632" s="215" t="s">
        <v>1997</v>
      </c>
      <c r="AJ632" s="216" t="s">
        <v>173</v>
      </c>
      <c r="AK632" s="218">
        <v>201000</v>
      </c>
      <c r="AL632" s="212" t="s">
        <v>1922</v>
      </c>
    </row>
    <row r="633" spans="1:38" s="1" customFormat="1" ht="39">
      <c r="A633" s="207" t="s">
        <v>1998</v>
      </c>
      <c r="N633" s="11"/>
      <c r="O633" s="11"/>
      <c r="AC633" s="205">
        <v>27</v>
      </c>
      <c r="AD633" s="206">
        <v>46.732599999999998</v>
      </c>
      <c r="AE633" s="207" t="s">
        <v>1998</v>
      </c>
      <c r="AF633" s="209" t="s">
        <v>170</v>
      </c>
      <c r="AG633" s="249" t="s">
        <v>1999</v>
      </c>
      <c r="AH633" s="210">
        <v>1096926</v>
      </c>
      <c r="AI633" s="207" t="s">
        <v>2000</v>
      </c>
      <c r="AJ633" s="209" t="s">
        <v>173</v>
      </c>
      <c r="AK633" s="211">
        <v>201000</v>
      </c>
      <c r="AL633" s="212" t="s">
        <v>1922</v>
      </c>
    </row>
    <row r="634" spans="1:38" s="1" customFormat="1" ht="48.75">
      <c r="A634" s="215" t="s">
        <v>2001</v>
      </c>
      <c r="N634" s="11"/>
      <c r="O634" s="11"/>
      <c r="AC634" s="213">
        <v>28</v>
      </c>
      <c r="AD634" s="214">
        <v>46.700899999999997</v>
      </c>
      <c r="AE634" s="215" t="s">
        <v>2001</v>
      </c>
      <c r="AF634" s="216" t="s">
        <v>188</v>
      </c>
      <c r="AG634" s="250" t="s">
        <v>2002</v>
      </c>
      <c r="AH634" s="217">
        <v>1097560</v>
      </c>
      <c r="AI634" s="215" t="s">
        <v>2003</v>
      </c>
      <c r="AJ634" s="216" t="s">
        <v>173</v>
      </c>
      <c r="AK634" s="218">
        <v>201000</v>
      </c>
      <c r="AL634" s="212" t="s">
        <v>1922</v>
      </c>
    </row>
    <row r="635" spans="1:38" s="1" customFormat="1" ht="39">
      <c r="A635" s="207" t="s">
        <v>2004</v>
      </c>
      <c r="N635" s="11"/>
      <c r="O635" s="11"/>
      <c r="AC635" s="205">
        <v>29</v>
      </c>
      <c r="AD635" s="206">
        <v>46.632399999999997</v>
      </c>
      <c r="AE635" s="207" t="s">
        <v>2004</v>
      </c>
      <c r="AF635" s="209" t="s">
        <v>170</v>
      </c>
      <c r="AG635" s="249" t="s">
        <v>2005</v>
      </c>
      <c r="AH635" s="210">
        <v>1097798</v>
      </c>
      <c r="AI635" s="207" t="s">
        <v>2006</v>
      </c>
      <c r="AJ635" s="209" t="s">
        <v>173</v>
      </c>
      <c r="AK635" s="211">
        <v>201000</v>
      </c>
      <c r="AL635" s="212" t="s">
        <v>1922</v>
      </c>
    </row>
    <row r="636" spans="1:38" s="1" customFormat="1" ht="39">
      <c r="A636" s="215" t="s">
        <v>2007</v>
      </c>
      <c r="N636" s="11"/>
      <c r="O636" s="11"/>
      <c r="AC636" s="213">
        <v>30</v>
      </c>
      <c r="AD636" s="214">
        <v>46.591999999999999</v>
      </c>
      <c r="AE636" s="215" t="s">
        <v>2007</v>
      </c>
      <c r="AF636" s="216" t="s">
        <v>170</v>
      </c>
      <c r="AG636" s="250" t="s">
        <v>2008</v>
      </c>
      <c r="AH636" s="217">
        <v>1097088</v>
      </c>
      <c r="AI636" s="215" t="s">
        <v>2009</v>
      </c>
      <c r="AJ636" s="216" t="s">
        <v>173</v>
      </c>
      <c r="AK636" s="218">
        <v>201000</v>
      </c>
      <c r="AL636" s="212" t="s">
        <v>1922</v>
      </c>
    </row>
    <row r="637" spans="1:38" s="1" customFormat="1" ht="39">
      <c r="A637" s="207" t="s">
        <v>2010</v>
      </c>
      <c r="N637" s="11"/>
      <c r="O637" s="11"/>
      <c r="AC637" s="205">
        <v>31</v>
      </c>
      <c r="AD637" s="206">
        <v>46.590600000000002</v>
      </c>
      <c r="AE637" s="207" t="s">
        <v>2010</v>
      </c>
      <c r="AF637" s="209" t="s">
        <v>170</v>
      </c>
      <c r="AG637" s="249" t="s">
        <v>2011</v>
      </c>
      <c r="AH637" s="210">
        <v>1097340</v>
      </c>
      <c r="AI637" s="207" t="s">
        <v>2012</v>
      </c>
      <c r="AJ637" s="209" t="s">
        <v>173</v>
      </c>
      <c r="AK637" s="211">
        <v>201000</v>
      </c>
      <c r="AL637" s="212" t="s">
        <v>1922</v>
      </c>
    </row>
    <row r="638" spans="1:38" s="1" customFormat="1" ht="39">
      <c r="A638" s="215" t="s">
        <v>2013</v>
      </c>
      <c r="N638" s="11"/>
      <c r="O638" s="11"/>
      <c r="AC638" s="213">
        <v>32</v>
      </c>
      <c r="AD638" s="214">
        <v>46.5501</v>
      </c>
      <c r="AE638" s="215" t="s">
        <v>2013</v>
      </c>
      <c r="AF638" s="216" t="s">
        <v>170</v>
      </c>
      <c r="AG638" s="250" t="s">
        <v>2014</v>
      </c>
      <c r="AH638" s="217">
        <v>1097414</v>
      </c>
      <c r="AI638" s="215" t="s">
        <v>2015</v>
      </c>
      <c r="AJ638" s="216" t="s">
        <v>173</v>
      </c>
      <c r="AK638" s="218">
        <v>201000</v>
      </c>
      <c r="AL638" s="212" t="s">
        <v>1922</v>
      </c>
    </row>
    <row r="639" spans="1:38" s="1" customFormat="1" ht="39">
      <c r="A639" s="207" t="s">
        <v>2016</v>
      </c>
      <c r="N639" s="11"/>
      <c r="O639" s="11"/>
      <c r="AC639" s="205">
        <v>33</v>
      </c>
      <c r="AD639" s="206">
        <v>46.307299999999998</v>
      </c>
      <c r="AE639" s="207" t="s">
        <v>2016</v>
      </c>
      <c r="AF639" s="208" t="s">
        <v>218</v>
      </c>
      <c r="AG639" s="249" t="s">
        <v>2017</v>
      </c>
      <c r="AH639" s="210">
        <v>1097189</v>
      </c>
      <c r="AI639" s="207" t="s">
        <v>2018</v>
      </c>
      <c r="AJ639" s="209" t="s">
        <v>173</v>
      </c>
      <c r="AK639" s="211">
        <v>201000</v>
      </c>
      <c r="AL639" s="212" t="s">
        <v>1922</v>
      </c>
    </row>
    <row r="640" spans="1:38" s="1" customFormat="1" ht="39">
      <c r="A640" s="215" t="s">
        <v>2019</v>
      </c>
      <c r="N640" s="11"/>
      <c r="O640" s="11"/>
      <c r="AC640" s="213">
        <v>34</v>
      </c>
      <c r="AD640" s="214">
        <v>46.246000000000002</v>
      </c>
      <c r="AE640" s="215" t="s">
        <v>2019</v>
      </c>
      <c r="AF640" s="271" t="s">
        <v>218</v>
      </c>
      <c r="AG640" s="250" t="s">
        <v>2020</v>
      </c>
      <c r="AH640" s="217">
        <v>1096897</v>
      </c>
      <c r="AI640" s="215" t="s">
        <v>2021</v>
      </c>
      <c r="AJ640" s="216" t="s">
        <v>173</v>
      </c>
      <c r="AK640" s="218">
        <v>201000</v>
      </c>
      <c r="AL640" s="212" t="s">
        <v>1922</v>
      </c>
    </row>
    <row r="641" spans="1:38" s="1" customFormat="1" ht="39">
      <c r="A641" s="207" t="s">
        <v>2022</v>
      </c>
      <c r="N641" s="11"/>
      <c r="O641" s="11"/>
      <c r="AC641" s="205">
        <v>35</v>
      </c>
      <c r="AD641" s="206">
        <v>46.241100000000003</v>
      </c>
      <c r="AE641" s="207" t="s">
        <v>2022</v>
      </c>
      <c r="AF641" s="208" t="s">
        <v>218</v>
      </c>
      <c r="AG641" s="249" t="s">
        <v>2023</v>
      </c>
      <c r="AH641" s="210">
        <v>1097694</v>
      </c>
      <c r="AI641" s="207" t="s">
        <v>2024</v>
      </c>
      <c r="AJ641" s="209" t="s">
        <v>173</v>
      </c>
      <c r="AK641" s="211">
        <v>201000</v>
      </c>
      <c r="AL641" s="212" t="s">
        <v>1922</v>
      </c>
    </row>
    <row r="642" spans="1:38" s="1" customFormat="1" ht="39">
      <c r="A642" s="215" t="s">
        <v>2025</v>
      </c>
      <c r="N642" s="11"/>
      <c r="O642" s="11"/>
      <c r="AC642" s="213">
        <v>36</v>
      </c>
      <c r="AD642" s="214">
        <v>45.9574</v>
      </c>
      <c r="AE642" s="215" t="s">
        <v>2025</v>
      </c>
      <c r="AF642" s="271" t="s">
        <v>218</v>
      </c>
      <c r="AG642" s="250" t="s">
        <v>2026</v>
      </c>
      <c r="AH642" s="217">
        <v>1097007</v>
      </c>
      <c r="AI642" s="215" t="s">
        <v>2027</v>
      </c>
      <c r="AJ642" s="216" t="s">
        <v>173</v>
      </c>
      <c r="AK642" s="218">
        <v>201000</v>
      </c>
      <c r="AL642" s="212" t="s">
        <v>1922</v>
      </c>
    </row>
    <row r="643" spans="1:38" s="1" customFormat="1" ht="39">
      <c r="A643" s="207" t="s">
        <v>2028</v>
      </c>
      <c r="N643" s="11"/>
      <c r="O643" s="11"/>
      <c r="AC643" s="205">
        <v>37</v>
      </c>
      <c r="AD643" s="206">
        <v>45.914200000000001</v>
      </c>
      <c r="AE643" s="207" t="s">
        <v>2028</v>
      </c>
      <c r="AF643" s="208" t="s">
        <v>218</v>
      </c>
      <c r="AG643" s="249" t="s">
        <v>2029</v>
      </c>
      <c r="AH643" s="210">
        <v>1097265</v>
      </c>
      <c r="AI643" s="207" t="s">
        <v>2030</v>
      </c>
      <c r="AJ643" s="209" t="s">
        <v>173</v>
      </c>
      <c r="AK643" s="211">
        <v>201000</v>
      </c>
      <c r="AL643" s="212" t="s">
        <v>1922</v>
      </c>
    </row>
    <row r="644" spans="1:38" s="1" customFormat="1" ht="39">
      <c r="A644" s="215" t="s">
        <v>2031</v>
      </c>
      <c r="N644" s="11"/>
      <c r="O644" s="11"/>
      <c r="AC644" s="213">
        <v>38</v>
      </c>
      <c r="AD644" s="214">
        <v>45.859000000000002</v>
      </c>
      <c r="AE644" s="215" t="s">
        <v>2031</v>
      </c>
      <c r="AF644" s="271" t="s">
        <v>218</v>
      </c>
      <c r="AG644" s="250" t="s">
        <v>2032</v>
      </c>
      <c r="AH644" s="217">
        <v>1097142</v>
      </c>
      <c r="AI644" s="215" t="s">
        <v>2033</v>
      </c>
      <c r="AJ644" s="216" t="s">
        <v>173</v>
      </c>
      <c r="AK644" s="218">
        <v>201000</v>
      </c>
      <c r="AL644" s="212" t="s">
        <v>1922</v>
      </c>
    </row>
    <row r="645" spans="1:38" s="1" customFormat="1" ht="39">
      <c r="A645" s="207" t="s">
        <v>2034</v>
      </c>
      <c r="N645" s="11"/>
      <c r="O645" s="11"/>
      <c r="AC645" s="205">
        <v>39</v>
      </c>
      <c r="AD645" s="206">
        <v>45.854599999999998</v>
      </c>
      <c r="AE645" s="207" t="s">
        <v>2034</v>
      </c>
      <c r="AF645" s="208" t="s">
        <v>218</v>
      </c>
      <c r="AG645" s="249" t="s">
        <v>2035</v>
      </c>
      <c r="AH645" s="210">
        <v>1097481</v>
      </c>
      <c r="AI645" s="207" t="s">
        <v>2036</v>
      </c>
      <c r="AJ645" s="209" t="s">
        <v>173</v>
      </c>
      <c r="AK645" s="211">
        <v>201000</v>
      </c>
      <c r="AL645" s="212" t="s">
        <v>1922</v>
      </c>
    </row>
    <row r="646" spans="1:38" s="1" customFormat="1" ht="39">
      <c r="A646" s="215" t="s">
        <v>2037</v>
      </c>
      <c r="N646" s="11"/>
      <c r="O646" s="11"/>
      <c r="AC646" s="213">
        <v>40</v>
      </c>
      <c r="AD646" s="214">
        <v>45.847999999999999</v>
      </c>
      <c r="AE646" s="215" t="s">
        <v>2037</v>
      </c>
      <c r="AF646" s="271" t="s">
        <v>218</v>
      </c>
      <c r="AG646" s="267" t="s">
        <v>2038</v>
      </c>
      <c r="AH646" s="217">
        <v>1097502</v>
      </c>
      <c r="AI646" s="215" t="s">
        <v>2039</v>
      </c>
      <c r="AJ646" s="216" t="s">
        <v>173</v>
      </c>
      <c r="AK646" s="218">
        <v>201000</v>
      </c>
      <c r="AL646" s="212" t="s">
        <v>1922</v>
      </c>
    </row>
    <row r="647" spans="1:38" s="1" customFormat="1" ht="39">
      <c r="A647" s="207" t="s">
        <v>2040</v>
      </c>
      <c r="N647" s="11"/>
      <c r="O647" s="11"/>
      <c r="AC647" s="205">
        <v>41</v>
      </c>
      <c r="AD647" s="206">
        <v>45.782299999999999</v>
      </c>
      <c r="AE647" s="207" t="s">
        <v>2040</v>
      </c>
      <c r="AF647" s="208" t="s">
        <v>218</v>
      </c>
      <c r="AG647" s="249" t="s">
        <v>2041</v>
      </c>
      <c r="AH647" s="210">
        <v>1097723</v>
      </c>
      <c r="AI647" s="207" t="s">
        <v>2042</v>
      </c>
      <c r="AJ647" s="209" t="s">
        <v>173</v>
      </c>
      <c r="AK647" s="211">
        <v>201000</v>
      </c>
      <c r="AL647" s="212" t="s">
        <v>1922</v>
      </c>
    </row>
    <row r="648" spans="1:38" s="1" customFormat="1" ht="39">
      <c r="A648" s="215" t="s">
        <v>2043</v>
      </c>
      <c r="N648" s="11"/>
      <c r="O648" s="11"/>
      <c r="AC648" s="213">
        <v>42</v>
      </c>
      <c r="AD648" s="214">
        <v>45.740200000000002</v>
      </c>
      <c r="AE648" s="215" t="s">
        <v>2043</v>
      </c>
      <c r="AF648" s="271" t="s">
        <v>218</v>
      </c>
      <c r="AG648" s="250" t="s">
        <v>2044</v>
      </c>
      <c r="AH648" s="217">
        <v>1096930</v>
      </c>
      <c r="AI648" s="215" t="s">
        <v>2045</v>
      </c>
      <c r="AJ648" s="216" t="s">
        <v>173</v>
      </c>
      <c r="AK648" s="218">
        <v>201000</v>
      </c>
      <c r="AL648" s="212" t="s">
        <v>1922</v>
      </c>
    </row>
    <row r="649" spans="1:38" s="1" customFormat="1" ht="39">
      <c r="A649" s="207" t="s">
        <v>2046</v>
      </c>
      <c r="N649" s="11"/>
      <c r="O649" s="11"/>
      <c r="AC649" s="205">
        <v>43</v>
      </c>
      <c r="AD649" s="206">
        <v>45.679499999999997</v>
      </c>
      <c r="AE649" s="207" t="s">
        <v>2046</v>
      </c>
      <c r="AF649" s="208" t="s">
        <v>218</v>
      </c>
      <c r="AG649" s="249" t="s">
        <v>2047</v>
      </c>
      <c r="AH649" s="210">
        <v>1097348</v>
      </c>
      <c r="AI649" s="207" t="s">
        <v>2048</v>
      </c>
      <c r="AJ649" s="209" t="s">
        <v>173</v>
      </c>
      <c r="AK649" s="211">
        <v>201000</v>
      </c>
      <c r="AL649" s="212" t="s">
        <v>1922</v>
      </c>
    </row>
    <row r="650" spans="1:38" s="1" customFormat="1" ht="39">
      <c r="A650" s="254" t="s">
        <v>2049</v>
      </c>
      <c r="N650" s="11"/>
      <c r="O650" s="11"/>
      <c r="AC650" s="252">
        <v>44</v>
      </c>
      <c r="AD650" s="253">
        <v>45.603400000000001</v>
      </c>
      <c r="AE650" s="254" t="s">
        <v>2049</v>
      </c>
      <c r="AF650" s="286" t="s">
        <v>218</v>
      </c>
      <c r="AG650" s="291" t="s">
        <v>2050</v>
      </c>
      <c r="AH650" s="257">
        <v>1097499</v>
      </c>
      <c r="AI650" s="254" t="s">
        <v>2051</v>
      </c>
      <c r="AJ650" s="255" t="s">
        <v>173</v>
      </c>
      <c r="AK650" s="258">
        <v>201000</v>
      </c>
      <c r="AL650" s="212" t="s">
        <v>1922</v>
      </c>
    </row>
    <row r="651" spans="1:38" s="1" customFormat="1" ht="39">
      <c r="A651" s="261" t="s">
        <v>2052</v>
      </c>
      <c r="N651" s="11"/>
      <c r="O651" s="11"/>
      <c r="AC651" s="284">
        <v>45</v>
      </c>
      <c r="AD651" s="260">
        <v>45.597799999999999</v>
      </c>
      <c r="AE651" s="261" t="s">
        <v>2052</v>
      </c>
      <c r="AF651" s="262" t="s">
        <v>218</v>
      </c>
      <c r="AG651" s="263" t="s">
        <v>2053</v>
      </c>
      <c r="AH651" s="264">
        <v>1096911</v>
      </c>
      <c r="AI651" s="261" t="s">
        <v>2054</v>
      </c>
      <c r="AJ651" s="265"/>
      <c r="AK651" s="285">
        <v>201000</v>
      </c>
      <c r="AL651" s="212" t="s">
        <v>1922</v>
      </c>
    </row>
    <row r="652" spans="1:38" s="1" customFormat="1" ht="39">
      <c r="A652" s="215" t="s">
        <v>2055</v>
      </c>
      <c r="N652" s="11"/>
      <c r="O652" s="11"/>
      <c r="AC652" s="213">
        <v>46</v>
      </c>
      <c r="AD652" s="214">
        <v>45.547600000000003</v>
      </c>
      <c r="AE652" s="215" t="s">
        <v>2055</v>
      </c>
      <c r="AF652" s="271" t="s">
        <v>218</v>
      </c>
      <c r="AG652" s="250" t="s">
        <v>2056</v>
      </c>
      <c r="AH652" s="217">
        <v>1096856</v>
      </c>
      <c r="AI652" s="215" t="s">
        <v>2057</v>
      </c>
      <c r="AJ652" s="233"/>
      <c r="AK652" s="218">
        <v>201000</v>
      </c>
      <c r="AL652" s="212" t="s">
        <v>1922</v>
      </c>
    </row>
    <row r="653" spans="1:38" s="1" customFormat="1" ht="39">
      <c r="A653" s="207" t="s">
        <v>2058</v>
      </c>
      <c r="N653" s="11"/>
      <c r="O653" s="11"/>
      <c r="AC653" s="205">
        <v>47</v>
      </c>
      <c r="AD653" s="206">
        <v>45.539200000000001</v>
      </c>
      <c r="AE653" s="207" t="s">
        <v>2058</v>
      </c>
      <c r="AF653" s="208" t="s">
        <v>218</v>
      </c>
      <c r="AG653" s="249" t="s">
        <v>2059</v>
      </c>
      <c r="AH653" s="210">
        <v>1097212</v>
      </c>
      <c r="AI653" s="207" t="s">
        <v>2060</v>
      </c>
      <c r="AJ653" s="232"/>
      <c r="AK653" s="211">
        <v>201000</v>
      </c>
      <c r="AL653" s="212" t="s">
        <v>1922</v>
      </c>
    </row>
    <row r="654" spans="1:38" s="1" customFormat="1" ht="58.5">
      <c r="A654" s="215" t="s">
        <v>2061</v>
      </c>
      <c r="N654" s="11"/>
      <c r="O654" s="11"/>
      <c r="AC654" s="213">
        <v>48</v>
      </c>
      <c r="AD654" s="214">
        <v>45.523600000000002</v>
      </c>
      <c r="AE654" s="215" t="s">
        <v>2061</v>
      </c>
      <c r="AF654" s="271" t="s">
        <v>544</v>
      </c>
      <c r="AG654" s="250" t="s">
        <v>2062</v>
      </c>
      <c r="AH654" s="217">
        <v>1096821</v>
      </c>
      <c r="AI654" s="215" t="s">
        <v>2063</v>
      </c>
      <c r="AJ654" s="233"/>
      <c r="AK654" s="218">
        <v>201000</v>
      </c>
      <c r="AL654" s="212" t="s">
        <v>1922</v>
      </c>
    </row>
    <row r="655" spans="1:38" s="1" customFormat="1" ht="39">
      <c r="A655" s="207" t="s">
        <v>2064</v>
      </c>
      <c r="N655" s="11"/>
      <c r="O655" s="11"/>
      <c r="AC655" s="205">
        <v>49</v>
      </c>
      <c r="AD655" s="206">
        <v>45.4923</v>
      </c>
      <c r="AE655" s="207" t="s">
        <v>2064</v>
      </c>
      <c r="AF655" s="208" t="s">
        <v>218</v>
      </c>
      <c r="AG655" s="249" t="s">
        <v>2065</v>
      </c>
      <c r="AH655" s="210">
        <v>1097178</v>
      </c>
      <c r="AI655" s="207" t="s">
        <v>2066</v>
      </c>
      <c r="AJ655" s="232"/>
      <c r="AK655" s="211">
        <v>201000</v>
      </c>
      <c r="AL655" s="212" t="s">
        <v>1922</v>
      </c>
    </row>
    <row r="656" spans="1:38" s="1" customFormat="1" ht="39">
      <c r="A656" s="215" t="s">
        <v>2067</v>
      </c>
      <c r="N656" s="11"/>
      <c r="O656" s="11"/>
      <c r="AC656" s="213">
        <v>50</v>
      </c>
      <c r="AD656" s="214">
        <v>45.476199999999999</v>
      </c>
      <c r="AE656" s="215" t="s">
        <v>2067</v>
      </c>
      <c r="AF656" s="271" t="s">
        <v>218</v>
      </c>
      <c r="AG656" s="250" t="s">
        <v>2068</v>
      </c>
      <c r="AH656" s="217">
        <v>1097436</v>
      </c>
      <c r="AI656" s="215" t="s">
        <v>2069</v>
      </c>
      <c r="AJ656" s="233"/>
      <c r="AK656" s="218">
        <v>201000</v>
      </c>
      <c r="AL656" s="212" t="s">
        <v>1922</v>
      </c>
    </row>
    <row r="657" spans="1:38" s="1" customFormat="1" ht="39">
      <c r="A657" s="207" t="s">
        <v>2070</v>
      </c>
      <c r="N657" s="11"/>
      <c r="O657" s="11"/>
      <c r="AC657" s="205">
        <v>51</v>
      </c>
      <c r="AD657" s="206">
        <v>45.475000000000001</v>
      </c>
      <c r="AE657" s="207" t="s">
        <v>2070</v>
      </c>
      <c r="AF657" s="208" t="s">
        <v>218</v>
      </c>
      <c r="AG657" s="249" t="s">
        <v>2071</v>
      </c>
      <c r="AH657" s="210">
        <v>1096974</v>
      </c>
      <c r="AI657" s="207" t="s">
        <v>2072</v>
      </c>
      <c r="AJ657" s="232"/>
      <c r="AK657" s="211">
        <v>201000</v>
      </c>
      <c r="AL657" s="212" t="s">
        <v>1922</v>
      </c>
    </row>
    <row r="658" spans="1:38" s="1" customFormat="1" ht="39">
      <c r="A658" s="215" t="s">
        <v>2073</v>
      </c>
      <c r="N658" s="11"/>
      <c r="O658" s="11"/>
      <c r="AC658" s="213">
        <v>52</v>
      </c>
      <c r="AD658" s="214">
        <v>45.433900000000001</v>
      </c>
      <c r="AE658" s="215" t="s">
        <v>2073</v>
      </c>
      <c r="AF658" s="271" t="s">
        <v>218</v>
      </c>
      <c r="AG658" s="250" t="s">
        <v>2074</v>
      </c>
      <c r="AH658" s="217">
        <v>1097504</v>
      </c>
      <c r="AI658" s="215" t="s">
        <v>2075</v>
      </c>
      <c r="AJ658" s="233"/>
      <c r="AK658" s="218">
        <v>201000</v>
      </c>
      <c r="AL658" s="212" t="s">
        <v>1922</v>
      </c>
    </row>
    <row r="659" spans="1:38" s="1" customFormat="1" ht="58.5">
      <c r="A659" s="207" t="s">
        <v>2076</v>
      </c>
      <c r="N659" s="11"/>
      <c r="O659" s="11"/>
      <c r="AC659" s="205">
        <v>53</v>
      </c>
      <c r="AD659" s="206">
        <v>45.371499999999997</v>
      </c>
      <c r="AE659" s="207" t="s">
        <v>2076</v>
      </c>
      <c r="AF659" s="208" t="s">
        <v>544</v>
      </c>
      <c r="AG659" s="249" t="s">
        <v>2077</v>
      </c>
      <c r="AH659" s="210">
        <v>1097132</v>
      </c>
      <c r="AI659" s="207" t="s">
        <v>2078</v>
      </c>
      <c r="AJ659" s="232"/>
      <c r="AK659" s="211">
        <v>201000</v>
      </c>
      <c r="AL659" s="212" t="s">
        <v>1922</v>
      </c>
    </row>
    <row r="660" spans="1:38" s="1" customFormat="1" ht="58.5">
      <c r="A660" s="215" t="s">
        <v>2079</v>
      </c>
      <c r="N660" s="11"/>
      <c r="O660" s="11"/>
      <c r="AC660" s="213">
        <v>54</v>
      </c>
      <c r="AD660" s="214">
        <v>45.275199999999998</v>
      </c>
      <c r="AE660" s="215" t="s">
        <v>2079</v>
      </c>
      <c r="AF660" s="271" t="s">
        <v>544</v>
      </c>
      <c r="AG660" s="250" t="s">
        <v>2080</v>
      </c>
      <c r="AH660" s="217">
        <v>1096909</v>
      </c>
      <c r="AI660" s="215" t="s">
        <v>2081</v>
      </c>
      <c r="AJ660" s="233"/>
      <c r="AK660" s="218">
        <v>201000</v>
      </c>
      <c r="AL660" s="212" t="s">
        <v>1922</v>
      </c>
    </row>
    <row r="661" spans="1:38" s="1" customFormat="1" ht="39">
      <c r="A661" s="207" t="s">
        <v>2082</v>
      </c>
      <c r="N661" s="11"/>
      <c r="O661" s="11"/>
      <c r="AC661" s="205">
        <v>55</v>
      </c>
      <c r="AD661" s="206">
        <v>45.184899999999999</v>
      </c>
      <c r="AE661" s="207" t="s">
        <v>2082</v>
      </c>
      <c r="AF661" s="208" t="s">
        <v>218</v>
      </c>
      <c r="AG661" s="249" t="s">
        <v>1353</v>
      </c>
      <c r="AH661" s="210">
        <v>1096973</v>
      </c>
      <c r="AI661" s="207" t="s">
        <v>2083</v>
      </c>
      <c r="AJ661" s="232"/>
      <c r="AK661" s="211">
        <v>201000</v>
      </c>
      <c r="AL661" s="212" t="s">
        <v>1922</v>
      </c>
    </row>
    <row r="662" spans="1:38" s="1" customFormat="1" ht="39">
      <c r="A662" s="215" t="s">
        <v>2084</v>
      </c>
      <c r="N662" s="11"/>
      <c r="O662" s="11"/>
      <c r="AC662" s="213">
        <v>56</v>
      </c>
      <c r="AD662" s="214">
        <v>45.146900000000002</v>
      </c>
      <c r="AE662" s="215" t="s">
        <v>2084</v>
      </c>
      <c r="AF662" s="271" t="s">
        <v>218</v>
      </c>
      <c r="AG662" s="250" t="s">
        <v>2085</v>
      </c>
      <c r="AH662" s="217">
        <v>1097538</v>
      </c>
      <c r="AI662" s="215" t="s">
        <v>2086</v>
      </c>
      <c r="AJ662" s="233"/>
      <c r="AK662" s="218">
        <v>201000</v>
      </c>
      <c r="AL662" s="212" t="s">
        <v>1922</v>
      </c>
    </row>
    <row r="663" spans="1:38" s="1" customFormat="1" ht="39">
      <c r="A663" s="207" t="s">
        <v>2087</v>
      </c>
      <c r="N663" s="11"/>
      <c r="O663" s="11"/>
      <c r="AC663" s="205">
        <v>57</v>
      </c>
      <c r="AD663" s="206">
        <v>44.993499999999997</v>
      </c>
      <c r="AE663" s="207" t="s">
        <v>2087</v>
      </c>
      <c r="AF663" s="208" t="s">
        <v>218</v>
      </c>
      <c r="AG663" s="249" t="s">
        <v>2088</v>
      </c>
      <c r="AH663" s="210">
        <v>1096895</v>
      </c>
      <c r="AI663" s="207" t="s">
        <v>2089</v>
      </c>
      <c r="AJ663" s="232"/>
      <c r="AK663" s="211">
        <v>201000</v>
      </c>
      <c r="AL663" s="212" t="s">
        <v>1922</v>
      </c>
    </row>
    <row r="664" spans="1:38" s="1" customFormat="1" ht="58.5">
      <c r="A664" s="215" t="s">
        <v>2090</v>
      </c>
      <c r="N664" s="11"/>
      <c r="O664" s="11"/>
      <c r="AC664" s="213">
        <v>58</v>
      </c>
      <c r="AD664" s="214">
        <v>44.979500000000002</v>
      </c>
      <c r="AE664" s="215" t="s">
        <v>2090</v>
      </c>
      <c r="AF664" s="271" t="s">
        <v>544</v>
      </c>
      <c r="AG664" s="250" t="s">
        <v>2091</v>
      </c>
      <c r="AH664" s="217">
        <v>1097161</v>
      </c>
      <c r="AI664" s="215" t="s">
        <v>2092</v>
      </c>
      <c r="AJ664" s="233"/>
      <c r="AK664" s="218">
        <v>201000</v>
      </c>
      <c r="AL664" s="212" t="s">
        <v>1922</v>
      </c>
    </row>
    <row r="665" spans="1:38" s="1" customFormat="1" ht="58.5">
      <c r="A665" s="207" t="s">
        <v>2093</v>
      </c>
      <c r="N665" s="11"/>
      <c r="O665" s="11"/>
      <c r="AC665" s="205">
        <v>59</v>
      </c>
      <c r="AD665" s="206">
        <v>44.923499999999997</v>
      </c>
      <c r="AE665" s="207" t="s">
        <v>2093</v>
      </c>
      <c r="AF665" s="208" t="s">
        <v>466</v>
      </c>
      <c r="AG665" s="249" t="s">
        <v>2094</v>
      </c>
      <c r="AH665" s="210">
        <v>1097446</v>
      </c>
      <c r="AI665" s="207" t="s">
        <v>2095</v>
      </c>
      <c r="AJ665" s="232"/>
      <c r="AK665" s="211">
        <v>201000</v>
      </c>
      <c r="AL665" s="212" t="s">
        <v>1922</v>
      </c>
    </row>
    <row r="666" spans="1:38" s="1" customFormat="1" ht="48.75">
      <c r="A666" s="215" t="s">
        <v>2096</v>
      </c>
      <c r="N666" s="11"/>
      <c r="O666" s="11"/>
      <c r="AC666" s="213">
        <v>60</v>
      </c>
      <c r="AD666" s="214">
        <v>44.873699999999999</v>
      </c>
      <c r="AE666" s="215" t="s">
        <v>2096</v>
      </c>
      <c r="AF666" s="271" t="s">
        <v>218</v>
      </c>
      <c r="AG666" s="267" t="s">
        <v>2097</v>
      </c>
      <c r="AH666" s="217">
        <v>1097211</v>
      </c>
      <c r="AI666" s="215" t="s">
        <v>2098</v>
      </c>
      <c r="AJ666" s="233"/>
      <c r="AK666" s="218">
        <v>201000</v>
      </c>
      <c r="AL666" s="212" t="s">
        <v>1922</v>
      </c>
    </row>
    <row r="667" spans="1:38" s="1" customFormat="1" ht="39">
      <c r="A667" s="207" t="s">
        <v>2099</v>
      </c>
      <c r="N667" s="11"/>
      <c r="O667" s="11"/>
      <c r="AC667" s="205">
        <v>61</v>
      </c>
      <c r="AD667" s="206">
        <v>44.857399999999998</v>
      </c>
      <c r="AE667" s="207" t="s">
        <v>2099</v>
      </c>
      <c r="AF667" s="208" t="s">
        <v>218</v>
      </c>
      <c r="AG667" s="249" t="s">
        <v>2100</v>
      </c>
      <c r="AH667" s="210">
        <v>1097405</v>
      </c>
      <c r="AI667" s="207" t="s">
        <v>2101</v>
      </c>
      <c r="AJ667" s="232"/>
      <c r="AK667" s="211">
        <v>201000</v>
      </c>
      <c r="AL667" s="212" t="s">
        <v>1922</v>
      </c>
    </row>
    <row r="668" spans="1:38" s="1" customFormat="1" ht="39">
      <c r="A668" s="215" t="s">
        <v>2102</v>
      </c>
      <c r="N668" s="11"/>
      <c r="O668" s="11"/>
      <c r="AC668" s="213">
        <v>62</v>
      </c>
      <c r="AD668" s="214">
        <v>44.649799999999999</v>
      </c>
      <c r="AE668" s="215" t="s">
        <v>2102</v>
      </c>
      <c r="AF668" s="271" t="s">
        <v>218</v>
      </c>
      <c r="AG668" s="250" t="s">
        <v>2103</v>
      </c>
      <c r="AH668" s="217">
        <v>1097382</v>
      </c>
      <c r="AI668" s="215" t="s">
        <v>2104</v>
      </c>
      <c r="AJ668" s="233"/>
      <c r="AK668" s="218">
        <v>201000</v>
      </c>
      <c r="AL668" s="212" t="s">
        <v>1922</v>
      </c>
    </row>
    <row r="669" spans="1:38" s="1" customFormat="1" ht="58.5">
      <c r="A669" s="207" t="s">
        <v>2105</v>
      </c>
      <c r="N669" s="11"/>
      <c r="O669" s="11"/>
      <c r="AC669" s="205">
        <v>63</v>
      </c>
      <c r="AD669" s="206">
        <v>44.635800000000003</v>
      </c>
      <c r="AE669" s="207" t="s">
        <v>2105</v>
      </c>
      <c r="AF669" s="208" t="s">
        <v>544</v>
      </c>
      <c r="AG669" s="249" t="s">
        <v>2106</v>
      </c>
      <c r="AH669" s="210">
        <v>1097776</v>
      </c>
      <c r="AI669" s="207" t="s">
        <v>2107</v>
      </c>
      <c r="AJ669" s="232"/>
      <c r="AK669" s="211">
        <v>201000</v>
      </c>
      <c r="AL669" s="212" t="s">
        <v>1922</v>
      </c>
    </row>
    <row r="670" spans="1:38" s="1" customFormat="1" ht="39">
      <c r="A670" s="215" t="s">
        <v>2108</v>
      </c>
      <c r="N670" s="11"/>
      <c r="O670" s="11"/>
      <c r="AC670" s="213">
        <v>64</v>
      </c>
      <c r="AD670" s="214">
        <v>44.603400000000001</v>
      </c>
      <c r="AE670" s="215" t="s">
        <v>2108</v>
      </c>
      <c r="AF670" s="271" t="s">
        <v>218</v>
      </c>
      <c r="AG670" s="250" t="s">
        <v>2109</v>
      </c>
      <c r="AH670" s="217">
        <v>1097050</v>
      </c>
      <c r="AI670" s="215" t="s">
        <v>2110</v>
      </c>
      <c r="AJ670" s="233"/>
      <c r="AK670" s="218">
        <v>201000</v>
      </c>
      <c r="AL670" s="212" t="s">
        <v>1922</v>
      </c>
    </row>
    <row r="671" spans="1:38" s="1" customFormat="1" ht="39">
      <c r="A671" s="207" t="s">
        <v>2111</v>
      </c>
      <c r="N671" s="11"/>
      <c r="O671" s="11"/>
      <c r="AC671" s="205">
        <v>65</v>
      </c>
      <c r="AD671" s="206">
        <v>44.565399999999997</v>
      </c>
      <c r="AE671" s="207" t="s">
        <v>2111</v>
      </c>
      <c r="AF671" s="208" t="s">
        <v>1600</v>
      </c>
      <c r="AG671" s="249" t="s">
        <v>2112</v>
      </c>
      <c r="AH671" s="210">
        <v>1097192</v>
      </c>
      <c r="AI671" s="207" t="s">
        <v>2113</v>
      </c>
      <c r="AJ671" s="232"/>
      <c r="AK671" s="211">
        <v>201000</v>
      </c>
      <c r="AL671" s="212" t="s">
        <v>1922</v>
      </c>
    </row>
    <row r="672" spans="1:38" s="1" customFormat="1" ht="39">
      <c r="A672" s="215" t="s">
        <v>2114</v>
      </c>
      <c r="N672" s="11"/>
      <c r="O672" s="11"/>
      <c r="AC672" s="213">
        <v>66</v>
      </c>
      <c r="AD672" s="214">
        <v>44.556600000000003</v>
      </c>
      <c r="AE672" s="215" t="s">
        <v>2114</v>
      </c>
      <c r="AF672" s="271" t="s">
        <v>218</v>
      </c>
      <c r="AG672" s="250" t="s">
        <v>2115</v>
      </c>
      <c r="AH672" s="217">
        <v>1096929</v>
      </c>
      <c r="AI672" s="215" t="s">
        <v>2116</v>
      </c>
      <c r="AJ672" s="233"/>
      <c r="AK672" s="218">
        <v>201000</v>
      </c>
      <c r="AL672" s="212" t="s">
        <v>1922</v>
      </c>
    </row>
    <row r="673" spans="1:38" s="1" customFormat="1" ht="39">
      <c r="A673" s="207" t="s">
        <v>2117</v>
      </c>
      <c r="N673" s="11"/>
      <c r="O673" s="11"/>
      <c r="AC673" s="205">
        <v>67</v>
      </c>
      <c r="AD673" s="206">
        <v>44.368499999999997</v>
      </c>
      <c r="AE673" s="207" t="s">
        <v>2117</v>
      </c>
      <c r="AF673" s="208" t="s">
        <v>218</v>
      </c>
      <c r="AG673" s="249" t="s">
        <v>2118</v>
      </c>
      <c r="AH673" s="210">
        <v>1097743</v>
      </c>
      <c r="AI673" s="207" t="s">
        <v>2119</v>
      </c>
      <c r="AJ673" s="232"/>
      <c r="AK673" s="211">
        <v>201000</v>
      </c>
      <c r="AL673" s="212" t="s">
        <v>1922</v>
      </c>
    </row>
    <row r="674" spans="1:38" s="1" customFormat="1" ht="48.75">
      <c r="A674" s="215" t="s">
        <v>2120</v>
      </c>
      <c r="N674" s="11"/>
      <c r="O674" s="11"/>
      <c r="AC674" s="213">
        <v>68</v>
      </c>
      <c r="AD674" s="214">
        <v>44.290999999999997</v>
      </c>
      <c r="AE674" s="215" t="s">
        <v>2120</v>
      </c>
      <c r="AF674" s="271" t="s">
        <v>218</v>
      </c>
      <c r="AG674" s="250" t="s">
        <v>2121</v>
      </c>
      <c r="AH674" s="217">
        <v>1096838</v>
      </c>
      <c r="AI674" s="215" t="s">
        <v>2122</v>
      </c>
      <c r="AJ674" s="233"/>
      <c r="AK674" s="218">
        <v>201000</v>
      </c>
      <c r="AL674" s="212" t="s">
        <v>1922</v>
      </c>
    </row>
    <row r="675" spans="1:38" s="1" customFormat="1" ht="39">
      <c r="A675" s="207" t="s">
        <v>2123</v>
      </c>
      <c r="N675" s="11"/>
      <c r="O675" s="11"/>
      <c r="AC675" s="205">
        <v>69</v>
      </c>
      <c r="AD675" s="206">
        <v>44.159199999999998</v>
      </c>
      <c r="AE675" s="207" t="s">
        <v>2123</v>
      </c>
      <c r="AF675" s="208" t="s">
        <v>218</v>
      </c>
      <c r="AG675" s="249" t="s">
        <v>2124</v>
      </c>
      <c r="AH675" s="210">
        <v>1097771</v>
      </c>
      <c r="AI675" s="207" t="s">
        <v>2125</v>
      </c>
      <c r="AJ675" s="232"/>
      <c r="AK675" s="211">
        <v>201000</v>
      </c>
      <c r="AL675" s="212" t="s">
        <v>1922</v>
      </c>
    </row>
    <row r="676" spans="1:38" s="1" customFormat="1" ht="58.5">
      <c r="A676" s="215" t="s">
        <v>2126</v>
      </c>
      <c r="N676" s="11"/>
      <c r="O676" s="11"/>
      <c r="AC676" s="213">
        <v>70</v>
      </c>
      <c r="AD676" s="214">
        <v>44.115000000000002</v>
      </c>
      <c r="AE676" s="215" t="s">
        <v>2126</v>
      </c>
      <c r="AF676" s="271" t="s">
        <v>544</v>
      </c>
      <c r="AG676" s="250" t="s">
        <v>2127</v>
      </c>
      <c r="AH676" s="217">
        <v>1096960</v>
      </c>
      <c r="AI676" s="215" t="s">
        <v>2128</v>
      </c>
      <c r="AJ676" s="233"/>
      <c r="AK676" s="218">
        <v>201000</v>
      </c>
      <c r="AL676" s="212" t="s">
        <v>1922</v>
      </c>
    </row>
    <row r="677" spans="1:38" s="1" customFormat="1" ht="39">
      <c r="A677" s="207" t="s">
        <v>2129</v>
      </c>
      <c r="N677" s="11"/>
      <c r="O677" s="11"/>
      <c r="AC677" s="205">
        <v>71</v>
      </c>
      <c r="AD677" s="206">
        <v>44.112099999999998</v>
      </c>
      <c r="AE677" s="207" t="s">
        <v>2129</v>
      </c>
      <c r="AF677" s="208" t="s">
        <v>218</v>
      </c>
      <c r="AG677" s="249" t="s">
        <v>2130</v>
      </c>
      <c r="AH677" s="210">
        <v>1097409</v>
      </c>
      <c r="AI677" s="207" t="s">
        <v>2131</v>
      </c>
      <c r="AJ677" s="232"/>
      <c r="AK677" s="211">
        <v>201000</v>
      </c>
      <c r="AL677" s="212" t="s">
        <v>1922</v>
      </c>
    </row>
    <row r="678" spans="1:38" s="1" customFormat="1" ht="39">
      <c r="A678" s="215" t="s">
        <v>2132</v>
      </c>
      <c r="N678" s="11"/>
      <c r="O678" s="11"/>
      <c r="AC678" s="213">
        <v>72</v>
      </c>
      <c r="AD678" s="214">
        <v>44.08</v>
      </c>
      <c r="AE678" s="215" t="s">
        <v>2132</v>
      </c>
      <c r="AF678" s="271" t="s">
        <v>218</v>
      </c>
      <c r="AG678" s="250" t="s">
        <v>2133</v>
      </c>
      <c r="AH678" s="217">
        <v>1097556</v>
      </c>
      <c r="AI678" s="215" t="s">
        <v>2134</v>
      </c>
      <c r="AJ678" s="233"/>
      <c r="AK678" s="218">
        <v>201000</v>
      </c>
      <c r="AL678" s="212" t="s">
        <v>1922</v>
      </c>
    </row>
    <row r="679" spans="1:38" s="1" customFormat="1" ht="39">
      <c r="A679" s="207" t="s">
        <v>2135</v>
      </c>
      <c r="N679" s="11"/>
      <c r="O679" s="11"/>
      <c r="AC679" s="205">
        <v>73</v>
      </c>
      <c r="AD679" s="206">
        <v>44.022300000000001</v>
      </c>
      <c r="AE679" s="207" t="s">
        <v>2135</v>
      </c>
      <c r="AF679" s="208" t="s">
        <v>218</v>
      </c>
      <c r="AG679" s="249" t="s">
        <v>2136</v>
      </c>
      <c r="AH679" s="210">
        <v>1097526</v>
      </c>
      <c r="AI679" s="207" t="s">
        <v>2137</v>
      </c>
      <c r="AJ679" s="232"/>
      <c r="AK679" s="211">
        <v>201000</v>
      </c>
      <c r="AL679" s="212" t="s">
        <v>1922</v>
      </c>
    </row>
    <row r="680" spans="1:38" s="1" customFormat="1" ht="39">
      <c r="A680" s="215" t="s">
        <v>2138</v>
      </c>
      <c r="N680" s="11"/>
      <c r="O680" s="11"/>
      <c r="AC680" s="213">
        <v>74</v>
      </c>
      <c r="AD680" s="214">
        <v>43.994700000000002</v>
      </c>
      <c r="AE680" s="215" t="s">
        <v>2138</v>
      </c>
      <c r="AF680" s="271" t="s">
        <v>218</v>
      </c>
      <c r="AG680" s="250" t="s">
        <v>2139</v>
      </c>
      <c r="AH680" s="217">
        <v>1097085</v>
      </c>
      <c r="AI680" s="215" t="s">
        <v>2140</v>
      </c>
      <c r="AJ680" s="233"/>
      <c r="AK680" s="218">
        <v>201000</v>
      </c>
      <c r="AL680" s="212" t="s">
        <v>1922</v>
      </c>
    </row>
    <row r="681" spans="1:38" s="1" customFormat="1" ht="39">
      <c r="A681" s="207" t="s">
        <v>2141</v>
      </c>
      <c r="N681" s="11"/>
      <c r="O681" s="11"/>
      <c r="AC681" s="205">
        <v>75</v>
      </c>
      <c r="AD681" s="206">
        <v>43.939599999999999</v>
      </c>
      <c r="AE681" s="207" t="s">
        <v>2141</v>
      </c>
      <c r="AF681" s="208" t="s">
        <v>218</v>
      </c>
      <c r="AG681" s="249" t="s">
        <v>2142</v>
      </c>
      <c r="AH681" s="210">
        <v>1096922</v>
      </c>
      <c r="AI681" s="207" t="s">
        <v>2143</v>
      </c>
      <c r="AJ681" s="232"/>
      <c r="AK681" s="211">
        <v>201000</v>
      </c>
      <c r="AL681" s="212" t="s">
        <v>1922</v>
      </c>
    </row>
    <row r="682" spans="1:38" s="1" customFormat="1" ht="39">
      <c r="A682" s="215" t="s">
        <v>2144</v>
      </c>
      <c r="N682" s="11"/>
      <c r="O682" s="11"/>
      <c r="AC682" s="213">
        <v>76</v>
      </c>
      <c r="AD682" s="214">
        <v>43.814100000000003</v>
      </c>
      <c r="AE682" s="215" t="s">
        <v>2144</v>
      </c>
      <c r="AF682" s="271" t="s">
        <v>218</v>
      </c>
      <c r="AG682" s="250" t="s">
        <v>2145</v>
      </c>
      <c r="AH682" s="217">
        <v>1096952</v>
      </c>
      <c r="AI682" s="215" t="s">
        <v>2146</v>
      </c>
      <c r="AJ682" s="233"/>
      <c r="AK682" s="218">
        <v>201000</v>
      </c>
      <c r="AL682" s="212" t="s">
        <v>1922</v>
      </c>
    </row>
    <row r="683" spans="1:38" s="1" customFormat="1" ht="39">
      <c r="A683" s="207" t="s">
        <v>2147</v>
      </c>
      <c r="N683" s="11"/>
      <c r="O683" s="11"/>
      <c r="AC683" s="205">
        <v>77</v>
      </c>
      <c r="AD683" s="206">
        <v>43.714199999999998</v>
      </c>
      <c r="AE683" s="207" t="s">
        <v>2147</v>
      </c>
      <c r="AF683" s="208" t="s">
        <v>218</v>
      </c>
      <c r="AG683" s="249" t="s">
        <v>2148</v>
      </c>
      <c r="AH683" s="210">
        <v>1097680</v>
      </c>
      <c r="AI683" s="207" t="s">
        <v>2149</v>
      </c>
      <c r="AJ683" s="232"/>
      <c r="AK683" s="211">
        <v>201000</v>
      </c>
      <c r="AL683" s="212" t="s">
        <v>1922</v>
      </c>
    </row>
    <row r="684" spans="1:38" s="1" customFormat="1" ht="58.5">
      <c r="A684" s="215" t="s">
        <v>2150</v>
      </c>
      <c r="N684" s="11"/>
      <c r="O684" s="11"/>
      <c r="AC684" s="213">
        <v>78</v>
      </c>
      <c r="AD684" s="214">
        <v>43.6935</v>
      </c>
      <c r="AE684" s="215" t="s">
        <v>2150</v>
      </c>
      <c r="AF684" s="271" t="s">
        <v>544</v>
      </c>
      <c r="AG684" s="250" t="s">
        <v>724</v>
      </c>
      <c r="AH684" s="217">
        <v>1097291</v>
      </c>
      <c r="AI684" s="215" t="s">
        <v>2151</v>
      </c>
      <c r="AJ684" s="233"/>
      <c r="AK684" s="218">
        <v>201000</v>
      </c>
      <c r="AL684" s="212" t="s">
        <v>1922</v>
      </c>
    </row>
    <row r="685" spans="1:38" s="1" customFormat="1" ht="58.5">
      <c r="A685" s="207" t="s">
        <v>2152</v>
      </c>
      <c r="N685" s="11"/>
      <c r="O685" s="11"/>
      <c r="AC685" s="205">
        <v>79</v>
      </c>
      <c r="AD685" s="206">
        <v>43.689399999999999</v>
      </c>
      <c r="AE685" s="207" t="s">
        <v>2152</v>
      </c>
      <c r="AF685" s="208" t="s">
        <v>544</v>
      </c>
      <c r="AG685" s="249" t="s">
        <v>2153</v>
      </c>
      <c r="AH685" s="210">
        <v>1097643</v>
      </c>
      <c r="AI685" s="207" t="s">
        <v>2154</v>
      </c>
      <c r="AJ685" s="232"/>
      <c r="AK685" s="211">
        <v>201000</v>
      </c>
      <c r="AL685" s="212" t="s">
        <v>1922</v>
      </c>
    </row>
    <row r="686" spans="1:38" s="1" customFormat="1" ht="39">
      <c r="A686" s="215" t="s">
        <v>2155</v>
      </c>
      <c r="N686" s="11"/>
      <c r="O686" s="11"/>
      <c r="AC686" s="213">
        <v>80</v>
      </c>
      <c r="AD686" s="214">
        <v>43.365299999999998</v>
      </c>
      <c r="AE686" s="215" t="s">
        <v>2155</v>
      </c>
      <c r="AF686" s="271" t="s">
        <v>218</v>
      </c>
      <c r="AG686" s="250" t="s">
        <v>2156</v>
      </c>
      <c r="AH686" s="217">
        <v>1097559</v>
      </c>
      <c r="AI686" s="215" t="s">
        <v>2157</v>
      </c>
      <c r="AJ686" s="233"/>
      <c r="AK686" s="218">
        <v>201000</v>
      </c>
      <c r="AL686" s="212" t="s">
        <v>1922</v>
      </c>
    </row>
    <row r="687" spans="1:38" s="1" customFormat="1" ht="39">
      <c r="A687" s="207" t="s">
        <v>2158</v>
      </c>
      <c r="N687" s="11"/>
      <c r="O687" s="11"/>
      <c r="AC687" s="205">
        <v>81</v>
      </c>
      <c r="AD687" s="206">
        <v>43.2896</v>
      </c>
      <c r="AE687" s="207" t="s">
        <v>2158</v>
      </c>
      <c r="AF687" s="208" t="s">
        <v>218</v>
      </c>
      <c r="AG687" s="249" t="s">
        <v>2159</v>
      </c>
      <c r="AH687" s="210">
        <v>1097054</v>
      </c>
      <c r="AI687" s="207" t="s">
        <v>2160</v>
      </c>
      <c r="AJ687" s="232"/>
      <c r="AK687" s="211">
        <v>201000</v>
      </c>
      <c r="AL687" s="212" t="s">
        <v>1922</v>
      </c>
    </row>
    <row r="688" spans="1:38" s="1" customFormat="1" ht="39">
      <c r="A688" s="215" t="s">
        <v>2161</v>
      </c>
      <c r="N688" s="11"/>
      <c r="O688" s="11"/>
      <c r="AC688" s="213">
        <v>82</v>
      </c>
      <c r="AD688" s="214">
        <v>43.264600000000002</v>
      </c>
      <c r="AE688" s="215" t="s">
        <v>2161</v>
      </c>
      <c r="AF688" s="271" t="s">
        <v>218</v>
      </c>
      <c r="AG688" s="250" t="s">
        <v>2162</v>
      </c>
      <c r="AH688" s="217">
        <v>1096937</v>
      </c>
      <c r="AI688" s="215" t="s">
        <v>2163</v>
      </c>
      <c r="AJ688" s="233"/>
      <c r="AK688" s="218">
        <v>201000</v>
      </c>
      <c r="AL688" s="212" t="s">
        <v>1922</v>
      </c>
    </row>
    <row r="689" spans="1:38" s="1" customFormat="1" ht="39">
      <c r="A689" s="207" t="s">
        <v>2164</v>
      </c>
      <c r="N689" s="11"/>
      <c r="O689" s="11"/>
      <c r="AC689" s="205">
        <v>83</v>
      </c>
      <c r="AD689" s="206">
        <v>43.070999999999998</v>
      </c>
      <c r="AE689" s="207" t="s">
        <v>2164</v>
      </c>
      <c r="AF689" s="208" t="s">
        <v>218</v>
      </c>
      <c r="AG689" s="249" t="s">
        <v>2165</v>
      </c>
      <c r="AH689" s="210">
        <v>1097666</v>
      </c>
      <c r="AI689" s="207" t="s">
        <v>2166</v>
      </c>
      <c r="AJ689" s="232"/>
      <c r="AK689" s="211">
        <v>201000</v>
      </c>
      <c r="AL689" s="212" t="s">
        <v>1922</v>
      </c>
    </row>
    <row r="690" spans="1:38" s="1" customFormat="1" ht="58.5">
      <c r="A690" s="215" t="s">
        <v>2167</v>
      </c>
      <c r="N690" s="11"/>
      <c r="O690" s="11"/>
      <c r="AC690" s="213">
        <v>84</v>
      </c>
      <c r="AD690" s="214">
        <v>43.0077</v>
      </c>
      <c r="AE690" s="215" t="s">
        <v>2167</v>
      </c>
      <c r="AF690" s="271" t="s">
        <v>466</v>
      </c>
      <c r="AG690" s="250" t="s">
        <v>2168</v>
      </c>
      <c r="AH690" s="217">
        <v>1097733</v>
      </c>
      <c r="AI690" s="215" t="s">
        <v>2169</v>
      </c>
      <c r="AJ690" s="233"/>
      <c r="AK690" s="218">
        <v>201000</v>
      </c>
      <c r="AL690" s="212" t="s">
        <v>1922</v>
      </c>
    </row>
    <row r="691" spans="1:38" s="1" customFormat="1" ht="39">
      <c r="A691" s="207" t="s">
        <v>2170</v>
      </c>
      <c r="N691" s="11"/>
      <c r="O691" s="11"/>
      <c r="AC691" s="205">
        <v>85</v>
      </c>
      <c r="AD691" s="206">
        <v>42.8491</v>
      </c>
      <c r="AE691" s="207" t="s">
        <v>2170</v>
      </c>
      <c r="AF691" s="208" t="s">
        <v>218</v>
      </c>
      <c r="AG691" s="249" t="s">
        <v>2171</v>
      </c>
      <c r="AH691" s="210">
        <v>1097128</v>
      </c>
      <c r="AI691" s="207" t="s">
        <v>2172</v>
      </c>
      <c r="AJ691" s="232"/>
      <c r="AK691" s="211">
        <v>201000</v>
      </c>
      <c r="AL691" s="212" t="s">
        <v>1922</v>
      </c>
    </row>
    <row r="692" spans="1:38" s="1" customFormat="1" ht="58.5">
      <c r="A692" s="215" t="s">
        <v>2173</v>
      </c>
      <c r="N692" s="11"/>
      <c r="O692" s="11"/>
      <c r="AC692" s="213">
        <v>86</v>
      </c>
      <c r="AD692" s="214">
        <v>42.840899999999998</v>
      </c>
      <c r="AE692" s="215" t="s">
        <v>2173</v>
      </c>
      <c r="AF692" s="271" t="s">
        <v>544</v>
      </c>
      <c r="AG692" s="250" t="s">
        <v>2174</v>
      </c>
      <c r="AH692" s="217">
        <v>1097642</v>
      </c>
      <c r="AI692" s="215" t="s">
        <v>2175</v>
      </c>
      <c r="AJ692" s="233"/>
      <c r="AK692" s="218">
        <v>201000</v>
      </c>
      <c r="AL692" s="212" t="s">
        <v>1922</v>
      </c>
    </row>
    <row r="693" spans="1:38" s="1" customFormat="1" ht="48.75">
      <c r="A693" s="207" t="s">
        <v>2176</v>
      </c>
      <c r="N693" s="11"/>
      <c r="O693" s="11"/>
      <c r="AC693" s="205">
        <v>87</v>
      </c>
      <c r="AD693" s="206">
        <v>42.782600000000002</v>
      </c>
      <c r="AE693" s="207" t="s">
        <v>2176</v>
      </c>
      <c r="AF693" s="208" t="s">
        <v>518</v>
      </c>
      <c r="AG693" s="249" t="s">
        <v>2177</v>
      </c>
      <c r="AH693" s="210">
        <v>1097711</v>
      </c>
      <c r="AI693" s="207" t="s">
        <v>2178</v>
      </c>
      <c r="AJ693" s="232"/>
      <c r="AK693" s="211">
        <v>201000</v>
      </c>
      <c r="AL693" s="212" t="s">
        <v>1922</v>
      </c>
    </row>
    <row r="694" spans="1:38" s="1" customFormat="1" ht="39">
      <c r="A694" s="215" t="s">
        <v>2179</v>
      </c>
      <c r="N694" s="11"/>
      <c r="O694" s="11"/>
      <c r="AC694" s="213">
        <v>88</v>
      </c>
      <c r="AD694" s="214">
        <v>42.670699999999997</v>
      </c>
      <c r="AE694" s="215" t="s">
        <v>2179</v>
      </c>
      <c r="AF694" s="271" t="s">
        <v>218</v>
      </c>
      <c r="AG694" s="250" t="s">
        <v>2180</v>
      </c>
      <c r="AH694" s="217">
        <v>1097122</v>
      </c>
      <c r="AI694" s="215" t="s">
        <v>2181</v>
      </c>
      <c r="AJ694" s="233"/>
      <c r="AK694" s="218">
        <v>201000</v>
      </c>
      <c r="AL694" s="212" t="s">
        <v>1922</v>
      </c>
    </row>
    <row r="695" spans="1:38" s="1" customFormat="1" ht="39">
      <c r="A695" s="207" t="s">
        <v>2182</v>
      </c>
      <c r="N695" s="11"/>
      <c r="O695" s="11"/>
      <c r="AC695" s="205">
        <v>89</v>
      </c>
      <c r="AD695" s="206">
        <v>42.418799999999997</v>
      </c>
      <c r="AE695" s="207" t="s">
        <v>2182</v>
      </c>
      <c r="AF695" s="208" t="s">
        <v>218</v>
      </c>
      <c r="AG695" s="249" t="s">
        <v>2183</v>
      </c>
      <c r="AH695" s="210">
        <v>1097094</v>
      </c>
      <c r="AI695" s="207" t="s">
        <v>2184</v>
      </c>
      <c r="AJ695" s="232"/>
      <c r="AK695" s="211">
        <v>201000</v>
      </c>
      <c r="AL695" s="212" t="s">
        <v>1922</v>
      </c>
    </row>
    <row r="696" spans="1:38" s="1" customFormat="1" ht="39">
      <c r="A696" s="215" t="s">
        <v>2185</v>
      </c>
      <c r="N696" s="11"/>
      <c r="O696" s="11"/>
      <c r="AC696" s="213">
        <v>90</v>
      </c>
      <c r="AD696" s="214">
        <v>42.214399999999998</v>
      </c>
      <c r="AE696" s="215" t="s">
        <v>2185</v>
      </c>
      <c r="AF696" s="271" t="s">
        <v>218</v>
      </c>
      <c r="AG696" s="250" t="s">
        <v>2186</v>
      </c>
      <c r="AH696" s="217">
        <v>1097185</v>
      </c>
      <c r="AI696" s="215" t="s">
        <v>2187</v>
      </c>
      <c r="AJ696" s="233"/>
      <c r="AK696" s="218">
        <v>201000</v>
      </c>
      <c r="AL696" s="212" t="s">
        <v>1922</v>
      </c>
    </row>
    <row r="697" spans="1:38" s="1" customFormat="1" ht="39">
      <c r="A697" s="207" t="s">
        <v>2188</v>
      </c>
      <c r="N697" s="11"/>
      <c r="O697" s="11"/>
      <c r="AC697" s="205">
        <v>91</v>
      </c>
      <c r="AD697" s="206">
        <v>42.162100000000002</v>
      </c>
      <c r="AE697" s="207" t="s">
        <v>2188</v>
      </c>
      <c r="AF697" s="208" t="s">
        <v>218</v>
      </c>
      <c r="AG697" s="249" t="s">
        <v>2189</v>
      </c>
      <c r="AH697" s="210">
        <v>1097609</v>
      </c>
      <c r="AI697" s="207" t="s">
        <v>2190</v>
      </c>
      <c r="AJ697" s="232"/>
      <c r="AK697" s="211">
        <v>201000</v>
      </c>
      <c r="AL697" s="212" t="s">
        <v>1922</v>
      </c>
    </row>
    <row r="698" spans="1:38" s="1" customFormat="1" ht="39">
      <c r="A698" s="215" t="s">
        <v>2191</v>
      </c>
      <c r="N698" s="11"/>
      <c r="O698" s="11"/>
      <c r="AC698" s="213">
        <v>92</v>
      </c>
      <c r="AD698" s="214">
        <v>41.488</v>
      </c>
      <c r="AE698" s="215" t="s">
        <v>2191</v>
      </c>
      <c r="AF698" s="271" t="s">
        <v>218</v>
      </c>
      <c r="AG698" s="250" t="s">
        <v>2192</v>
      </c>
      <c r="AH698" s="217">
        <v>1097083</v>
      </c>
      <c r="AI698" s="215" t="s">
        <v>2193</v>
      </c>
      <c r="AJ698" s="233"/>
      <c r="AK698" s="218">
        <v>201000</v>
      </c>
      <c r="AL698" s="212" t="s">
        <v>1922</v>
      </c>
    </row>
    <row r="699" spans="1:38" s="1" customFormat="1" ht="39">
      <c r="A699" s="207" t="s">
        <v>2194</v>
      </c>
      <c r="N699" s="11"/>
      <c r="O699" s="11"/>
      <c r="AC699" s="205">
        <v>93</v>
      </c>
      <c r="AD699" s="206">
        <v>40.885199999999998</v>
      </c>
      <c r="AE699" s="207" t="s">
        <v>2194</v>
      </c>
      <c r="AF699" s="208" t="s">
        <v>218</v>
      </c>
      <c r="AG699" s="249" t="s">
        <v>2195</v>
      </c>
      <c r="AH699" s="210">
        <v>1096877</v>
      </c>
      <c r="AI699" s="207" t="s">
        <v>2196</v>
      </c>
      <c r="AJ699" s="232"/>
      <c r="AK699" s="211">
        <v>201000</v>
      </c>
      <c r="AL699" s="212" t="s">
        <v>1922</v>
      </c>
    </row>
    <row r="700" spans="1:38" s="1" customFormat="1" ht="68.25">
      <c r="A700" s="215" t="s">
        <v>2197</v>
      </c>
      <c r="N700" s="11"/>
      <c r="O700" s="11"/>
      <c r="AC700" s="213">
        <v>94</v>
      </c>
      <c r="AD700" s="214">
        <v>17.786999999999999</v>
      </c>
      <c r="AE700" s="215" t="s">
        <v>2197</v>
      </c>
      <c r="AF700" s="271" t="s">
        <v>447</v>
      </c>
      <c r="AG700" s="250" t="s">
        <v>2198</v>
      </c>
      <c r="AH700" s="217">
        <v>1097731</v>
      </c>
      <c r="AI700" s="215" t="s">
        <v>2199</v>
      </c>
      <c r="AJ700" s="233"/>
      <c r="AK700" s="218">
        <v>201000</v>
      </c>
      <c r="AL700" s="212" t="s">
        <v>1922</v>
      </c>
    </row>
    <row r="701" spans="1:38" s="1" customFormat="1" ht="58.5">
      <c r="A701" s="207" t="s">
        <v>2200</v>
      </c>
      <c r="N701" s="11"/>
      <c r="O701" s="11"/>
      <c r="AC701" s="205">
        <v>95</v>
      </c>
      <c r="AD701" s="206">
        <v>5.3598999999999997</v>
      </c>
      <c r="AE701" s="207" t="s">
        <v>2200</v>
      </c>
      <c r="AF701" s="208" t="s">
        <v>466</v>
      </c>
      <c r="AG701" s="249" t="s">
        <v>925</v>
      </c>
      <c r="AH701" s="210">
        <v>1097073</v>
      </c>
      <c r="AI701" s="207" t="s">
        <v>2201</v>
      </c>
      <c r="AJ701" s="232"/>
      <c r="AK701" s="211">
        <v>201000</v>
      </c>
      <c r="AL701" s="212" t="s">
        <v>1922</v>
      </c>
    </row>
    <row r="702" spans="1:38" s="1" customFormat="1" ht="49.5" thickBot="1">
      <c r="A702" s="294" t="s">
        <v>2202</v>
      </c>
      <c r="N702" s="11"/>
      <c r="O702" s="11"/>
      <c r="AC702" s="292">
        <v>1</v>
      </c>
      <c r="AD702" s="293">
        <v>53.279600000000002</v>
      </c>
      <c r="AE702" s="294" t="s">
        <v>2202</v>
      </c>
      <c r="AF702" s="295" t="s">
        <v>278</v>
      </c>
      <c r="AG702" s="295" t="s">
        <v>2203</v>
      </c>
      <c r="AH702" s="296">
        <v>1097309</v>
      </c>
      <c r="AI702" s="296" t="s">
        <v>2204</v>
      </c>
      <c r="AJ702" s="296" t="s">
        <v>274</v>
      </c>
      <c r="AK702" s="297" t="s">
        <v>275</v>
      </c>
      <c r="AL702" s="240" t="s">
        <v>2205</v>
      </c>
    </row>
    <row r="703" spans="1:38" s="1" customFormat="1" ht="60">
      <c r="A703" s="245" t="s">
        <v>2206</v>
      </c>
      <c r="N703" s="11"/>
      <c r="O703" s="11"/>
      <c r="AC703" s="298">
        <v>2</v>
      </c>
      <c r="AD703" s="242">
        <v>47.087000000000003</v>
      </c>
      <c r="AE703" s="245" t="s">
        <v>2206</v>
      </c>
      <c r="AF703" s="244" t="s">
        <v>2207</v>
      </c>
      <c r="AG703" s="245" t="s">
        <v>2208</v>
      </c>
      <c r="AH703" s="245">
        <v>1097830</v>
      </c>
      <c r="AI703" s="245" t="s">
        <v>2209</v>
      </c>
      <c r="AJ703" s="247" t="s">
        <v>281</v>
      </c>
      <c r="AK703" s="299" t="s">
        <v>275</v>
      </c>
      <c r="AL703" s="240" t="s">
        <v>2205</v>
      </c>
    </row>
    <row r="704" spans="1:38" s="1" customFormat="1" ht="60">
      <c r="A704" s="302" t="s">
        <v>2210</v>
      </c>
      <c r="N704" s="11"/>
      <c r="O704" s="11"/>
      <c r="AC704" s="300">
        <v>3</v>
      </c>
      <c r="AD704" s="301">
        <v>42</v>
      </c>
      <c r="AE704" s="302" t="s">
        <v>2210</v>
      </c>
      <c r="AF704" s="303" t="s">
        <v>2207</v>
      </c>
      <c r="AG704" s="302" t="s">
        <v>2211</v>
      </c>
      <c r="AH704" s="302">
        <v>1097794</v>
      </c>
      <c r="AI704" s="302" t="s">
        <v>2212</v>
      </c>
      <c r="AJ704" s="304" t="s">
        <v>281</v>
      </c>
      <c r="AK704" s="305" t="s">
        <v>275</v>
      </c>
      <c r="AL704" s="240" t="s">
        <v>2205</v>
      </c>
    </row>
    <row r="705" spans="1:38" s="1" customFormat="1" ht="68.25">
      <c r="A705" s="308" t="s">
        <v>2213</v>
      </c>
      <c r="N705" s="11"/>
      <c r="O705" s="11"/>
      <c r="AC705" s="306">
        <v>1</v>
      </c>
      <c r="AD705" s="307">
        <v>50.307699999999997</v>
      </c>
      <c r="AE705" s="308" t="s">
        <v>2213</v>
      </c>
      <c r="AF705" s="309" t="s">
        <v>2207</v>
      </c>
      <c r="AG705" s="309" t="s">
        <v>2214</v>
      </c>
      <c r="AH705" s="308">
        <v>1097707</v>
      </c>
      <c r="AI705" s="308" t="s">
        <v>2215</v>
      </c>
      <c r="AJ705" s="308" t="s">
        <v>274</v>
      </c>
      <c r="AK705" s="310" t="s">
        <v>275</v>
      </c>
      <c r="AL705" s="240" t="s">
        <v>2216</v>
      </c>
    </row>
    <row r="706" spans="1:38" s="1" customFormat="1" ht="59.25" thickBot="1">
      <c r="A706" s="313" t="s">
        <v>2217</v>
      </c>
      <c r="N706" s="11"/>
      <c r="O706" s="11"/>
      <c r="AC706" s="311">
        <v>1</v>
      </c>
      <c r="AD706" s="312">
        <v>53.106400000000001</v>
      </c>
      <c r="AE706" s="313" t="s">
        <v>2217</v>
      </c>
      <c r="AF706" s="314" t="s">
        <v>2207</v>
      </c>
      <c r="AG706" s="313" t="s">
        <v>2218</v>
      </c>
      <c r="AH706" s="313">
        <v>1097749</v>
      </c>
      <c r="AI706" s="313" t="s">
        <v>2219</v>
      </c>
      <c r="AJ706" s="313" t="s">
        <v>274</v>
      </c>
      <c r="AK706" s="315" t="s">
        <v>275</v>
      </c>
      <c r="AL706" s="240" t="s">
        <v>2220</v>
      </c>
    </row>
    <row r="707" spans="1:38" s="1" customFormat="1" ht="68.25">
      <c r="A707" s="318" t="s">
        <v>2221</v>
      </c>
      <c r="N707" s="11"/>
      <c r="O707" s="11"/>
      <c r="AC707" s="316">
        <v>2</v>
      </c>
      <c r="AD707" s="317">
        <v>46.5</v>
      </c>
      <c r="AE707" s="318" t="s">
        <v>2221</v>
      </c>
      <c r="AF707" s="244" t="s">
        <v>2207</v>
      </c>
      <c r="AG707" s="319" t="s">
        <v>2222</v>
      </c>
      <c r="AH707" s="318">
        <v>1097588</v>
      </c>
      <c r="AI707" s="320" t="s">
        <v>2223</v>
      </c>
      <c r="AJ707" s="321" t="s">
        <v>281</v>
      </c>
      <c r="AK707" s="322" t="s">
        <v>275</v>
      </c>
      <c r="AL707" s="240" t="s">
        <v>2220</v>
      </c>
    </row>
    <row r="708" spans="1:38" s="1" customFormat="1" ht="39">
      <c r="A708" s="207" t="s">
        <v>2224</v>
      </c>
      <c r="N708" s="11"/>
      <c r="O708" s="11"/>
      <c r="AC708" s="205">
        <v>1</v>
      </c>
      <c r="AD708" s="206">
        <v>58.304499999999997</v>
      </c>
      <c r="AE708" s="207" t="s">
        <v>2224</v>
      </c>
      <c r="AF708" s="209" t="s">
        <v>210</v>
      </c>
      <c r="AG708" s="209" t="s">
        <v>2225</v>
      </c>
      <c r="AH708" s="210">
        <v>1096993</v>
      </c>
      <c r="AI708" s="207" t="s">
        <v>2226</v>
      </c>
      <c r="AJ708" s="209" t="s">
        <v>173</v>
      </c>
      <c r="AK708" s="211">
        <v>201000</v>
      </c>
      <c r="AL708" s="212" t="s">
        <v>2227</v>
      </c>
    </row>
    <row r="709" spans="1:38" s="1" customFormat="1" ht="39">
      <c r="A709" s="215" t="s">
        <v>2228</v>
      </c>
      <c r="N709" s="11"/>
      <c r="O709" s="11"/>
      <c r="AC709" s="213">
        <v>2</v>
      </c>
      <c r="AD709" s="214">
        <v>58.143799999999999</v>
      </c>
      <c r="AE709" s="215" t="s">
        <v>2228</v>
      </c>
      <c r="AF709" s="216" t="s">
        <v>170</v>
      </c>
      <c r="AG709" s="216" t="s">
        <v>2229</v>
      </c>
      <c r="AH709" s="217">
        <v>1097019</v>
      </c>
      <c r="AI709" s="215" t="s">
        <v>2230</v>
      </c>
      <c r="AJ709" s="216" t="s">
        <v>173</v>
      </c>
      <c r="AK709" s="218">
        <v>201000</v>
      </c>
      <c r="AL709" s="212" t="s">
        <v>2227</v>
      </c>
    </row>
    <row r="710" spans="1:38" s="1" customFormat="1" ht="58.5">
      <c r="A710" s="207" t="s">
        <v>2231</v>
      </c>
      <c r="N710" s="11"/>
      <c r="O710" s="11"/>
      <c r="AC710" s="205">
        <v>3</v>
      </c>
      <c r="AD710" s="206">
        <v>54.222799999999999</v>
      </c>
      <c r="AE710" s="207" t="s">
        <v>2231</v>
      </c>
      <c r="AF710" s="209" t="s">
        <v>287</v>
      </c>
      <c r="AG710" s="209" t="s">
        <v>2232</v>
      </c>
      <c r="AH710" s="210">
        <v>1097133</v>
      </c>
      <c r="AI710" s="207" t="s">
        <v>2233</v>
      </c>
      <c r="AJ710" s="209" t="s">
        <v>173</v>
      </c>
      <c r="AK710" s="211">
        <v>201000</v>
      </c>
      <c r="AL710" s="212" t="s">
        <v>2227</v>
      </c>
    </row>
    <row r="711" spans="1:38" s="1" customFormat="1" ht="39">
      <c r="A711" s="215" t="s">
        <v>2234</v>
      </c>
      <c r="N711" s="11"/>
      <c r="O711" s="11"/>
      <c r="AC711" s="213">
        <v>4</v>
      </c>
      <c r="AD711" s="214">
        <v>53.414999999999999</v>
      </c>
      <c r="AE711" s="215" t="s">
        <v>2234</v>
      </c>
      <c r="AF711" s="216" t="s">
        <v>170</v>
      </c>
      <c r="AG711" s="216" t="s">
        <v>2235</v>
      </c>
      <c r="AH711" s="217">
        <v>1097453</v>
      </c>
      <c r="AI711" s="215" t="s">
        <v>2236</v>
      </c>
      <c r="AJ711" s="216" t="s">
        <v>173</v>
      </c>
      <c r="AK711" s="218">
        <v>201000</v>
      </c>
      <c r="AL711" s="212" t="s">
        <v>2227</v>
      </c>
    </row>
    <row r="712" spans="1:38" s="1" customFormat="1" ht="68.25">
      <c r="A712" s="207" t="s">
        <v>2237</v>
      </c>
      <c r="N712" s="11"/>
      <c r="O712" s="11"/>
      <c r="AC712" s="205">
        <v>5</v>
      </c>
      <c r="AD712" s="206">
        <v>52.1556</v>
      </c>
      <c r="AE712" s="207" t="s">
        <v>2237</v>
      </c>
      <c r="AF712" s="209" t="s">
        <v>214</v>
      </c>
      <c r="AG712" s="209" t="s">
        <v>2238</v>
      </c>
      <c r="AH712" s="210">
        <v>1096842</v>
      </c>
      <c r="AI712" s="207" t="s">
        <v>2239</v>
      </c>
      <c r="AJ712" s="209" t="s">
        <v>173</v>
      </c>
      <c r="AK712" s="211">
        <v>201000</v>
      </c>
      <c r="AL712" s="212" t="s">
        <v>2227</v>
      </c>
    </row>
    <row r="713" spans="1:38" s="1" customFormat="1" ht="39">
      <c r="A713" s="215" t="s">
        <v>2240</v>
      </c>
      <c r="N713" s="11"/>
      <c r="O713" s="11"/>
      <c r="AC713" s="213">
        <v>6</v>
      </c>
      <c r="AD713" s="214">
        <v>50.984099999999998</v>
      </c>
      <c r="AE713" s="215" t="s">
        <v>2240</v>
      </c>
      <c r="AF713" s="216" t="s">
        <v>170</v>
      </c>
      <c r="AG713" s="216" t="s">
        <v>2241</v>
      </c>
      <c r="AH713" s="217">
        <v>1096923</v>
      </c>
      <c r="AI713" s="215" t="s">
        <v>2242</v>
      </c>
      <c r="AJ713" s="216" t="s">
        <v>173</v>
      </c>
      <c r="AK713" s="218">
        <v>201000</v>
      </c>
      <c r="AL713" s="212" t="s">
        <v>2227</v>
      </c>
    </row>
    <row r="714" spans="1:38" s="1" customFormat="1" ht="39">
      <c r="A714" s="207" t="s">
        <v>2243</v>
      </c>
      <c r="N714" s="11"/>
      <c r="O714" s="11"/>
      <c r="AC714" s="205">
        <v>7</v>
      </c>
      <c r="AD714" s="206">
        <v>50.833500000000001</v>
      </c>
      <c r="AE714" s="207" t="s">
        <v>2243</v>
      </c>
      <c r="AF714" s="209" t="s">
        <v>170</v>
      </c>
      <c r="AG714" s="209" t="s">
        <v>2244</v>
      </c>
      <c r="AH714" s="210">
        <v>1096918</v>
      </c>
      <c r="AI714" s="207" t="s">
        <v>2245</v>
      </c>
      <c r="AJ714" s="209" t="s">
        <v>173</v>
      </c>
      <c r="AK714" s="211">
        <v>201000</v>
      </c>
      <c r="AL714" s="212" t="s">
        <v>2227</v>
      </c>
    </row>
    <row r="715" spans="1:38" s="1" customFormat="1" ht="68.25">
      <c r="A715" s="273" t="s">
        <v>2246</v>
      </c>
      <c r="N715" s="11"/>
      <c r="O715" s="11"/>
      <c r="AC715" s="268">
        <v>8</v>
      </c>
      <c r="AD715" s="269">
        <v>50.6295</v>
      </c>
      <c r="AE715" s="273" t="s">
        <v>2246</v>
      </c>
      <c r="AF715" s="271" t="s">
        <v>408</v>
      </c>
      <c r="AG715" s="270" t="s">
        <v>2247</v>
      </c>
      <c r="AH715" s="272">
        <v>1097717</v>
      </c>
      <c r="AI715" s="273" t="s">
        <v>2248</v>
      </c>
      <c r="AJ715" s="270" t="s">
        <v>173</v>
      </c>
      <c r="AK715" s="274">
        <v>201000</v>
      </c>
      <c r="AL715" s="212" t="s">
        <v>2227</v>
      </c>
    </row>
    <row r="716" spans="1:38" s="1" customFormat="1" ht="39">
      <c r="A716" s="207" t="s">
        <v>2249</v>
      </c>
      <c r="N716" s="11"/>
      <c r="O716" s="11"/>
      <c r="AC716" s="205">
        <v>9</v>
      </c>
      <c r="AD716" s="206">
        <v>50.556899999999999</v>
      </c>
      <c r="AE716" s="207" t="s">
        <v>2249</v>
      </c>
      <c r="AF716" s="209" t="s">
        <v>170</v>
      </c>
      <c r="AG716" s="209" t="s">
        <v>2250</v>
      </c>
      <c r="AH716" s="210">
        <v>1097487</v>
      </c>
      <c r="AI716" s="207" t="s">
        <v>2251</v>
      </c>
      <c r="AJ716" s="209" t="s">
        <v>173</v>
      </c>
      <c r="AK716" s="211">
        <v>201000</v>
      </c>
      <c r="AL716" s="212" t="s">
        <v>2227</v>
      </c>
    </row>
    <row r="717" spans="1:38" s="1" customFormat="1" ht="68.25">
      <c r="A717" s="215" t="s">
        <v>2252</v>
      </c>
      <c r="N717" s="11"/>
      <c r="O717" s="11"/>
      <c r="AC717" s="213">
        <v>10</v>
      </c>
      <c r="AD717" s="214">
        <v>50.313699999999997</v>
      </c>
      <c r="AE717" s="215" t="s">
        <v>2252</v>
      </c>
      <c r="AF717" s="216" t="s">
        <v>214</v>
      </c>
      <c r="AG717" s="216" t="s">
        <v>2253</v>
      </c>
      <c r="AH717" s="217">
        <v>1097497</v>
      </c>
      <c r="AI717" s="215" t="s">
        <v>2254</v>
      </c>
      <c r="AJ717" s="216" t="s">
        <v>173</v>
      </c>
      <c r="AK717" s="218">
        <v>201000</v>
      </c>
      <c r="AL717" s="212" t="s">
        <v>2227</v>
      </c>
    </row>
    <row r="718" spans="1:38" s="1" customFormat="1" ht="39">
      <c r="A718" s="207" t="s">
        <v>2255</v>
      </c>
      <c r="N718" s="11"/>
      <c r="O718" s="11"/>
      <c r="AC718" s="205">
        <v>11</v>
      </c>
      <c r="AD718" s="206">
        <v>50.249699999999997</v>
      </c>
      <c r="AE718" s="207" t="s">
        <v>2255</v>
      </c>
      <c r="AF718" s="209" t="s">
        <v>170</v>
      </c>
      <c r="AG718" s="209" t="s">
        <v>2256</v>
      </c>
      <c r="AH718" s="210">
        <v>1096935</v>
      </c>
      <c r="AI718" s="207" t="s">
        <v>2257</v>
      </c>
      <c r="AJ718" s="209" t="s">
        <v>173</v>
      </c>
      <c r="AK718" s="211">
        <v>201000</v>
      </c>
      <c r="AL718" s="212" t="s">
        <v>2227</v>
      </c>
    </row>
    <row r="719" spans="1:38" s="1" customFormat="1" ht="48.75">
      <c r="A719" s="215" t="s">
        <v>2258</v>
      </c>
      <c r="N719" s="11"/>
      <c r="O719" s="11"/>
      <c r="AC719" s="213">
        <v>12</v>
      </c>
      <c r="AD719" s="214">
        <v>49.802199999999999</v>
      </c>
      <c r="AE719" s="215" t="s">
        <v>2258</v>
      </c>
      <c r="AF719" s="216" t="s">
        <v>188</v>
      </c>
      <c r="AG719" s="216" t="s">
        <v>2259</v>
      </c>
      <c r="AH719" s="217">
        <v>1097463</v>
      </c>
      <c r="AI719" s="215" t="s">
        <v>2260</v>
      </c>
      <c r="AJ719" s="216" t="s">
        <v>173</v>
      </c>
      <c r="AK719" s="218">
        <v>201000</v>
      </c>
      <c r="AL719" s="212" t="s">
        <v>2227</v>
      </c>
    </row>
    <row r="720" spans="1:38" s="1" customFormat="1" ht="39">
      <c r="A720" s="207" t="s">
        <v>2261</v>
      </c>
      <c r="N720" s="11"/>
      <c r="O720" s="11"/>
      <c r="AC720" s="205">
        <v>13</v>
      </c>
      <c r="AD720" s="206">
        <v>49.61</v>
      </c>
      <c r="AE720" s="207" t="s">
        <v>2261</v>
      </c>
      <c r="AF720" s="209" t="s">
        <v>170</v>
      </c>
      <c r="AG720" s="209" t="s">
        <v>2262</v>
      </c>
      <c r="AH720" s="210">
        <v>1097341</v>
      </c>
      <c r="AI720" s="207" t="s">
        <v>2263</v>
      </c>
      <c r="AJ720" s="209" t="s">
        <v>173</v>
      </c>
      <c r="AK720" s="211">
        <v>201000</v>
      </c>
      <c r="AL720" s="212" t="s">
        <v>2227</v>
      </c>
    </row>
    <row r="721" spans="1:38" s="1" customFormat="1" ht="48.75">
      <c r="A721" s="215" t="s">
        <v>2264</v>
      </c>
      <c r="N721" s="11"/>
      <c r="O721" s="11"/>
      <c r="AC721" s="213">
        <v>14</v>
      </c>
      <c r="AD721" s="214">
        <v>49.271799999999999</v>
      </c>
      <c r="AE721" s="215" t="s">
        <v>2264</v>
      </c>
      <c r="AF721" s="216" t="s">
        <v>188</v>
      </c>
      <c r="AG721" s="216" t="s">
        <v>2265</v>
      </c>
      <c r="AH721" s="217">
        <v>1097075</v>
      </c>
      <c r="AI721" s="215" t="s">
        <v>2266</v>
      </c>
      <c r="AJ721" s="216" t="s">
        <v>173</v>
      </c>
      <c r="AK721" s="218">
        <v>201000</v>
      </c>
      <c r="AL721" s="212" t="s">
        <v>2227</v>
      </c>
    </row>
    <row r="722" spans="1:38" s="1" customFormat="1" ht="39">
      <c r="A722" s="207" t="s">
        <v>2267</v>
      </c>
      <c r="N722" s="11"/>
      <c r="O722" s="11"/>
      <c r="AC722" s="205">
        <v>15</v>
      </c>
      <c r="AD722" s="206">
        <v>49.229900000000001</v>
      </c>
      <c r="AE722" s="207" t="s">
        <v>2267</v>
      </c>
      <c r="AF722" s="209" t="s">
        <v>170</v>
      </c>
      <c r="AG722" s="209" t="s">
        <v>2268</v>
      </c>
      <c r="AH722" s="210">
        <v>1097299</v>
      </c>
      <c r="AI722" s="207" t="s">
        <v>2269</v>
      </c>
      <c r="AJ722" s="209" t="s">
        <v>173</v>
      </c>
      <c r="AK722" s="211">
        <v>201000</v>
      </c>
      <c r="AL722" s="212" t="s">
        <v>2227</v>
      </c>
    </row>
    <row r="723" spans="1:38" s="1" customFormat="1" ht="39">
      <c r="A723" s="215" t="s">
        <v>2270</v>
      </c>
      <c r="N723" s="11"/>
      <c r="O723" s="11"/>
      <c r="AC723" s="213">
        <v>16</v>
      </c>
      <c r="AD723" s="214">
        <v>49.214300000000001</v>
      </c>
      <c r="AE723" s="215" t="s">
        <v>2270</v>
      </c>
      <c r="AF723" s="216" t="s">
        <v>170</v>
      </c>
      <c r="AG723" s="216" t="s">
        <v>2271</v>
      </c>
      <c r="AH723" s="217">
        <v>1096915</v>
      </c>
      <c r="AI723" s="215" t="s">
        <v>2272</v>
      </c>
      <c r="AJ723" s="216" t="s">
        <v>173</v>
      </c>
      <c r="AK723" s="218">
        <v>201000</v>
      </c>
      <c r="AL723" s="212" t="s">
        <v>2227</v>
      </c>
    </row>
    <row r="724" spans="1:38" s="1" customFormat="1" ht="58.5">
      <c r="A724" s="207" t="s">
        <v>2273</v>
      </c>
      <c r="N724" s="11"/>
      <c r="O724" s="11"/>
      <c r="AC724" s="205">
        <v>17</v>
      </c>
      <c r="AD724" s="206">
        <v>49.157499999999999</v>
      </c>
      <c r="AE724" s="207" t="s">
        <v>2273</v>
      </c>
      <c r="AF724" s="209" t="s">
        <v>178</v>
      </c>
      <c r="AG724" s="209" t="s">
        <v>967</v>
      </c>
      <c r="AH724" s="210">
        <v>1097606</v>
      </c>
      <c r="AI724" s="207" t="s">
        <v>2274</v>
      </c>
      <c r="AJ724" s="209" t="s">
        <v>173</v>
      </c>
      <c r="AK724" s="211">
        <v>201000</v>
      </c>
      <c r="AL724" s="212" t="s">
        <v>2227</v>
      </c>
    </row>
    <row r="725" spans="1:38" s="1" customFormat="1" ht="39">
      <c r="A725" s="215" t="s">
        <v>2275</v>
      </c>
      <c r="N725" s="11"/>
      <c r="O725" s="11"/>
      <c r="AC725" s="213">
        <v>18</v>
      </c>
      <c r="AD725" s="214">
        <v>49.126100000000001</v>
      </c>
      <c r="AE725" s="215" t="s">
        <v>2275</v>
      </c>
      <c r="AF725" s="216" t="s">
        <v>170</v>
      </c>
      <c r="AG725" s="216" t="s">
        <v>2276</v>
      </c>
      <c r="AH725" s="217">
        <v>1097466</v>
      </c>
      <c r="AI725" s="215" t="s">
        <v>2277</v>
      </c>
      <c r="AJ725" s="216" t="s">
        <v>173</v>
      </c>
      <c r="AK725" s="218">
        <v>201000</v>
      </c>
      <c r="AL725" s="212" t="s">
        <v>2227</v>
      </c>
    </row>
    <row r="726" spans="1:38" s="1" customFormat="1" ht="39">
      <c r="A726" s="207" t="s">
        <v>2278</v>
      </c>
      <c r="N726" s="11"/>
      <c r="O726" s="11"/>
      <c r="AC726" s="205">
        <v>19</v>
      </c>
      <c r="AD726" s="206">
        <v>48.804400000000001</v>
      </c>
      <c r="AE726" s="207" t="s">
        <v>2278</v>
      </c>
      <c r="AF726" s="209" t="s">
        <v>170</v>
      </c>
      <c r="AG726" s="209" t="s">
        <v>2279</v>
      </c>
      <c r="AH726" s="210">
        <v>1096850</v>
      </c>
      <c r="AI726" s="207" t="s">
        <v>2280</v>
      </c>
      <c r="AJ726" s="209" t="s">
        <v>173</v>
      </c>
      <c r="AK726" s="211">
        <v>201000</v>
      </c>
      <c r="AL726" s="212" t="s">
        <v>2227</v>
      </c>
    </row>
    <row r="727" spans="1:38" s="1" customFormat="1" ht="58.5">
      <c r="A727" s="215" t="s">
        <v>2281</v>
      </c>
      <c r="N727" s="11"/>
      <c r="O727" s="11"/>
      <c r="AC727" s="213">
        <v>20</v>
      </c>
      <c r="AD727" s="214">
        <v>48.559800000000003</v>
      </c>
      <c r="AE727" s="215" t="s">
        <v>2281</v>
      </c>
      <c r="AF727" s="216" t="s">
        <v>287</v>
      </c>
      <c r="AG727" s="216" t="s">
        <v>2282</v>
      </c>
      <c r="AH727" s="217">
        <v>1097768</v>
      </c>
      <c r="AI727" s="215" t="s">
        <v>2283</v>
      </c>
      <c r="AJ727" s="216" t="s">
        <v>173</v>
      </c>
      <c r="AK727" s="218">
        <v>201000</v>
      </c>
      <c r="AL727" s="212" t="s">
        <v>2227</v>
      </c>
    </row>
    <row r="728" spans="1:38" s="1" customFormat="1" ht="39">
      <c r="A728" s="207" t="s">
        <v>2284</v>
      </c>
      <c r="N728" s="11"/>
      <c r="O728" s="11"/>
      <c r="AC728" s="205">
        <v>21</v>
      </c>
      <c r="AD728" s="206">
        <v>48.525700000000001</v>
      </c>
      <c r="AE728" s="207" t="s">
        <v>2284</v>
      </c>
      <c r="AF728" s="209" t="s">
        <v>170</v>
      </c>
      <c r="AG728" s="209" t="s">
        <v>2285</v>
      </c>
      <c r="AH728" s="210">
        <v>1097285</v>
      </c>
      <c r="AI728" s="207" t="s">
        <v>2286</v>
      </c>
      <c r="AJ728" s="209" t="s">
        <v>173</v>
      </c>
      <c r="AK728" s="211">
        <v>201000</v>
      </c>
      <c r="AL728" s="212" t="s">
        <v>2227</v>
      </c>
    </row>
    <row r="729" spans="1:38" s="1" customFormat="1" ht="39">
      <c r="A729" s="215" t="s">
        <v>2287</v>
      </c>
      <c r="N729" s="11"/>
      <c r="O729" s="11"/>
      <c r="AC729" s="213">
        <v>22</v>
      </c>
      <c r="AD729" s="214">
        <v>48.274500000000003</v>
      </c>
      <c r="AE729" s="215" t="s">
        <v>2287</v>
      </c>
      <c r="AF729" s="216" t="s">
        <v>170</v>
      </c>
      <c r="AG729" s="216" t="s">
        <v>2288</v>
      </c>
      <c r="AH729" s="217">
        <v>1097102</v>
      </c>
      <c r="AI729" s="215" t="s">
        <v>2289</v>
      </c>
      <c r="AJ729" s="216" t="s">
        <v>173</v>
      </c>
      <c r="AK729" s="218">
        <v>201000</v>
      </c>
      <c r="AL729" s="212" t="s">
        <v>2227</v>
      </c>
    </row>
    <row r="730" spans="1:38" s="1" customFormat="1" ht="48.75">
      <c r="A730" s="207" t="s">
        <v>2290</v>
      </c>
      <c r="N730" s="11"/>
      <c r="O730" s="11"/>
      <c r="AC730" s="205">
        <v>23</v>
      </c>
      <c r="AD730" s="206">
        <v>48.200699999999998</v>
      </c>
      <c r="AE730" s="207" t="s">
        <v>2290</v>
      </c>
      <c r="AF730" s="209" t="s">
        <v>170</v>
      </c>
      <c r="AG730" s="209" t="s">
        <v>2291</v>
      </c>
      <c r="AH730" s="210">
        <v>1097371</v>
      </c>
      <c r="AI730" s="207" t="s">
        <v>2292</v>
      </c>
      <c r="AJ730" s="209" t="s">
        <v>173</v>
      </c>
      <c r="AK730" s="211">
        <v>201000</v>
      </c>
      <c r="AL730" s="212" t="s">
        <v>2227</v>
      </c>
    </row>
    <row r="731" spans="1:38" s="1" customFormat="1" ht="39">
      <c r="A731" s="215" t="s">
        <v>2293</v>
      </c>
      <c r="N731" s="11"/>
      <c r="O731" s="11"/>
      <c r="AC731" s="213">
        <v>24</v>
      </c>
      <c r="AD731" s="214">
        <v>48.185299999999998</v>
      </c>
      <c r="AE731" s="215" t="s">
        <v>2293</v>
      </c>
      <c r="AF731" s="216" t="s">
        <v>170</v>
      </c>
      <c r="AG731" s="216" t="s">
        <v>2294</v>
      </c>
      <c r="AH731" s="217">
        <v>1096951</v>
      </c>
      <c r="AI731" s="215" t="s">
        <v>2295</v>
      </c>
      <c r="AJ731" s="216" t="s">
        <v>173</v>
      </c>
      <c r="AK731" s="218">
        <v>201000</v>
      </c>
      <c r="AL731" s="212" t="s">
        <v>2227</v>
      </c>
    </row>
    <row r="732" spans="1:38" s="1" customFormat="1" ht="48.75">
      <c r="A732" s="207" t="s">
        <v>2296</v>
      </c>
      <c r="N732" s="11"/>
      <c r="O732" s="11"/>
      <c r="AC732" s="205">
        <v>25</v>
      </c>
      <c r="AD732" s="206">
        <v>48.079900000000002</v>
      </c>
      <c r="AE732" s="207" t="s">
        <v>2296</v>
      </c>
      <c r="AF732" s="209" t="s">
        <v>188</v>
      </c>
      <c r="AG732" s="209" t="s">
        <v>2297</v>
      </c>
      <c r="AH732" s="210">
        <v>1096863</v>
      </c>
      <c r="AI732" s="207" t="s">
        <v>2298</v>
      </c>
      <c r="AJ732" s="209" t="s">
        <v>173</v>
      </c>
      <c r="AK732" s="211">
        <v>201000</v>
      </c>
      <c r="AL732" s="212" t="s">
        <v>2227</v>
      </c>
    </row>
    <row r="733" spans="1:38" s="1" customFormat="1" ht="39">
      <c r="A733" s="215" t="s">
        <v>2299</v>
      </c>
      <c r="N733" s="11"/>
      <c r="O733" s="11"/>
      <c r="AC733" s="213">
        <v>26</v>
      </c>
      <c r="AD733" s="214">
        <v>47.9465</v>
      </c>
      <c r="AE733" s="215" t="s">
        <v>2299</v>
      </c>
      <c r="AF733" s="216" t="s">
        <v>170</v>
      </c>
      <c r="AG733" s="216" t="s">
        <v>2300</v>
      </c>
      <c r="AH733" s="217">
        <v>1097817</v>
      </c>
      <c r="AI733" s="215" t="s">
        <v>2301</v>
      </c>
      <c r="AJ733" s="216" t="s">
        <v>173</v>
      </c>
      <c r="AK733" s="218">
        <v>201000</v>
      </c>
      <c r="AL733" s="212" t="s">
        <v>2227</v>
      </c>
    </row>
    <row r="734" spans="1:38" s="1" customFormat="1" ht="39">
      <c r="A734" s="207" t="s">
        <v>2302</v>
      </c>
      <c r="N734" s="11"/>
      <c r="O734" s="11"/>
      <c r="AC734" s="205">
        <v>27</v>
      </c>
      <c r="AD734" s="206">
        <v>47.902299999999997</v>
      </c>
      <c r="AE734" s="207" t="s">
        <v>2302</v>
      </c>
      <c r="AF734" s="209" t="s">
        <v>170</v>
      </c>
      <c r="AG734" s="209" t="s">
        <v>2303</v>
      </c>
      <c r="AH734" s="210">
        <v>1097435</v>
      </c>
      <c r="AI734" s="207" t="s">
        <v>2304</v>
      </c>
      <c r="AJ734" s="209" t="s">
        <v>173</v>
      </c>
      <c r="AK734" s="211">
        <v>201000</v>
      </c>
      <c r="AL734" s="212" t="s">
        <v>2227</v>
      </c>
    </row>
    <row r="735" spans="1:38" s="1" customFormat="1" ht="48.75">
      <c r="A735" s="215" t="s">
        <v>2305</v>
      </c>
      <c r="N735" s="11"/>
      <c r="O735" s="11"/>
      <c r="AC735" s="213">
        <v>28</v>
      </c>
      <c r="AD735" s="214">
        <v>47.679699999999997</v>
      </c>
      <c r="AE735" s="215" t="s">
        <v>2305</v>
      </c>
      <c r="AF735" s="216" t="s">
        <v>188</v>
      </c>
      <c r="AG735" s="216" t="s">
        <v>2306</v>
      </c>
      <c r="AH735" s="217">
        <v>1097519</v>
      </c>
      <c r="AI735" s="215" t="s">
        <v>2307</v>
      </c>
      <c r="AJ735" s="216" t="s">
        <v>173</v>
      </c>
      <c r="AK735" s="218">
        <v>201000</v>
      </c>
      <c r="AL735" s="212" t="s">
        <v>2227</v>
      </c>
    </row>
    <row r="736" spans="1:38" s="1" customFormat="1" ht="48.75">
      <c r="A736" s="207" t="s">
        <v>2308</v>
      </c>
      <c r="N736" s="11"/>
      <c r="O736" s="11"/>
      <c r="AC736" s="205">
        <v>29</v>
      </c>
      <c r="AD736" s="206">
        <v>47.594299999999997</v>
      </c>
      <c r="AE736" s="207" t="s">
        <v>2308</v>
      </c>
      <c r="AF736" s="209" t="s">
        <v>170</v>
      </c>
      <c r="AG736" s="209" t="s">
        <v>2309</v>
      </c>
      <c r="AH736" s="210">
        <v>1097149</v>
      </c>
      <c r="AI736" s="207" t="s">
        <v>2310</v>
      </c>
      <c r="AJ736" s="209" t="s">
        <v>173</v>
      </c>
      <c r="AK736" s="211">
        <v>201000</v>
      </c>
      <c r="AL736" s="212" t="s">
        <v>2227</v>
      </c>
    </row>
    <row r="737" spans="1:38" s="1" customFormat="1" ht="39">
      <c r="A737" s="215" t="s">
        <v>2311</v>
      </c>
      <c r="N737" s="11"/>
      <c r="O737" s="11"/>
      <c r="AC737" s="213">
        <v>30</v>
      </c>
      <c r="AD737" s="214">
        <v>47.457299999999996</v>
      </c>
      <c r="AE737" s="215" t="s">
        <v>2311</v>
      </c>
      <c r="AF737" s="216" t="s">
        <v>170</v>
      </c>
      <c r="AG737" s="216" t="s">
        <v>2312</v>
      </c>
      <c r="AH737" s="217">
        <v>1097745</v>
      </c>
      <c r="AI737" s="215" t="s">
        <v>2313</v>
      </c>
      <c r="AJ737" s="216" t="s">
        <v>173</v>
      </c>
      <c r="AK737" s="218">
        <v>201000</v>
      </c>
      <c r="AL737" s="212" t="s">
        <v>2227</v>
      </c>
    </row>
    <row r="738" spans="1:38" s="1" customFormat="1" ht="39">
      <c r="A738" s="207" t="s">
        <v>2314</v>
      </c>
      <c r="N738" s="11"/>
      <c r="O738" s="11"/>
      <c r="AC738" s="205">
        <v>31</v>
      </c>
      <c r="AD738" s="206">
        <v>47.370199999999997</v>
      </c>
      <c r="AE738" s="207" t="s">
        <v>2314</v>
      </c>
      <c r="AF738" s="209" t="s">
        <v>170</v>
      </c>
      <c r="AG738" s="209" t="s">
        <v>2315</v>
      </c>
      <c r="AH738" s="210">
        <v>1097822</v>
      </c>
      <c r="AI738" s="207" t="s">
        <v>2316</v>
      </c>
      <c r="AJ738" s="209" t="s">
        <v>173</v>
      </c>
      <c r="AK738" s="211">
        <v>201000</v>
      </c>
      <c r="AL738" s="212" t="s">
        <v>2227</v>
      </c>
    </row>
    <row r="739" spans="1:38" s="1" customFormat="1" ht="39">
      <c r="A739" s="215" t="s">
        <v>2317</v>
      </c>
      <c r="N739" s="11"/>
      <c r="O739" s="11"/>
      <c r="AC739" s="213">
        <v>32</v>
      </c>
      <c r="AD739" s="214">
        <v>47.314500000000002</v>
      </c>
      <c r="AE739" s="215" t="s">
        <v>2317</v>
      </c>
      <c r="AF739" s="216" t="s">
        <v>170</v>
      </c>
      <c r="AG739" s="216" t="s">
        <v>967</v>
      </c>
      <c r="AH739" s="217">
        <v>1096982</v>
      </c>
      <c r="AI739" s="215" t="s">
        <v>2318</v>
      </c>
      <c r="AJ739" s="216" t="s">
        <v>173</v>
      </c>
      <c r="AK739" s="218">
        <v>201000</v>
      </c>
      <c r="AL739" s="212" t="s">
        <v>2227</v>
      </c>
    </row>
    <row r="740" spans="1:38" s="1" customFormat="1" ht="58.5">
      <c r="A740" s="207" t="s">
        <v>2319</v>
      </c>
      <c r="N740" s="11"/>
      <c r="O740" s="11"/>
      <c r="AC740" s="205">
        <v>33</v>
      </c>
      <c r="AD740" s="206">
        <v>47.218499999999999</v>
      </c>
      <c r="AE740" s="207" t="s">
        <v>2319</v>
      </c>
      <c r="AF740" s="208" t="s">
        <v>466</v>
      </c>
      <c r="AG740" s="209" t="s">
        <v>2320</v>
      </c>
      <c r="AH740" s="210">
        <v>1097445</v>
      </c>
      <c r="AI740" s="207" t="s">
        <v>2321</v>
      </c>
      <c r="AJ740" s="209" t="s">
        <v>173</v>
      </c>
      <c r="AK740" s="211">
        <v>201000</v>
      </c>
      <c r="AL740" s="212" t="s">
        <v>2227</v>
      </c>
    </row>
    <row r="741" spans="1:38" s="1" customFormat="1" ht="39">
      <c r="A741" s="215" t="s">
        <v>2322</v>
      </c>
      <c r="N741" s="11"/>
      <c r="O741" s="11"/>
      <c r="AC741" s="213">
        <v>34</v>
      </c>
      <c r="AD741" s="214">
        <v>47.1081</v>
      </c>
      <c r="AE741" s="215" t="s">
        <v>2322</v>
      </c>
      <c r="AF741" s="271" t="s">
        <v>218</v>
      </c>
      <c r="AG741" s="216" t="s">
        <v>2323</v>
      </c>
      <c r="AH741" s="217">
        <v>1097027</v>
      </c>
      <c r="AI741" s="215" t="s">
        <v>2324</v>
      </c>
      <c r="AJ741" s="216" t="s">
        <v>173</v>
      </c>
      <c r="AK741" s="218">
        <v>201000</v>
      </c>
      <c r="AL741" s="212" t="s">
        <v>2227</v>
      </c>
    </row>
    <row r="742" spans="1:38" s="1" customFormat="1" ht="58.5">
      <c r="A742" s="207" t="s">
        <v>2325</v>
      </c>
      <c r="N742" s="11"/>
      <c r="O742" s="11"/>
      <c r="AC742" s="205">
        <v>35</v>
      </c>
      <c r="AD742" s="206">
        <v>47.004899999999999</v>
      </c>
      <c r="AE742" s="207" t="s">
        <v>2325</v>
      </c>
      <c r="AF742" s="208" t="s">
        <v>466</v>
      </c>
      <c r="AG742" s="209" t="s">
        <v>2326</v>
      </c>
      <c r="AH742" s="210">
        <v>1097531</v>
      </c>
      <c r="AI742" s="207" t="s">
        <v>2327</v>
      </c>
      <c r="AJ742" s="209" t="s">
        <v>173</v>
      </c>
      <c r="AK742" s="211">
        <v>201000</v>
      </c>
      <c r="AL742" s="212" t="s">
        <v>2227</v>
      </c>
    </row>
    <row r="743" spans="1:38" s="1" customFormat="1" ht="48.75">
      <c r="A743" s="215" t="s">
        <v>2328</v>
      </c>
      <c r="N743" s="11"/>
      <c r="O743" s="11"/>
      <c r="AC743" s="213">
        <v>36</v>
      </c>
      <c r="AD743" s="214">
        <v>46.958399999999997</v>
      </c>
      <c r="AE743" s="215" t="s">
        <v>2328</v>
      </c>
      <c r="AF743" s="271" t="s">
        <v>1600</v>
      </c>
      <c r="AG743" s="271" t="s">
        <v>2329</v>
      </c>
      <c r="AH743" s="217">
        <v>1097375</v>
      </c>
      <c r="AI743" s="215" t="s">
        <v>2330</v>
      </c>
      <c r="AJ743" s="216" t="s">
        <v>173</v>
      </c>
      <c r="AK743" s="218">
        <v>201000</v>
      </c>
      <c r="AL743" s="212" t="s">
        <v>2227</v>
      </c>
    </row>
    <row r="744" spans="1:38" s="1" customFormat="1" ht="58.5">
      <c r="A744" s="207" t="s">
        <v>2331</v>
      </c>
      <c r="N744" s="11"/>
      <c r="O744" s="11"/>
      <c r="AC744" s="205">
        <v>37</v>
      </c>
      <c r="AD744" s="206">
        <v>46.870600000000003</v>
      </c>
      <c r="AE744" s="207" t="s">
        <v>2331</v>
      </c>
      <c r="AF744" s="208" t="s">
        <v>544</v>
      </c>
      <c r="AG744" s="209" t="s">
        <v>2332</v>
      </c>
      <c r="AH744" s="210">
        <v>1097171</v>
      </c>
      <c r="AI744" s="207" t="s">
        <v>2333</v>
      </c>
      <c r="AJ744" s="209" t="s">
        <v>173</v>
      </c>
      <c r="AK744" s="211">
        <v>201000</v>
      </c>
      <c r="AL744" s="212" t="s">
        <v>2227</v>
      </c>
    </row>
    <row r="745" spans="1:38" s="1" customFormat="1" ht="39">
      <c r="A745" s="215" t="s">
        <v>2334</v>
      </c>
      <c r="N745" s="11"/>
      <c r="O745" s="11"/>
      <c r="AC745" s="213">
        <v>38</v>
      </c>
      <c r="AD745" s="214">
        <v>46.843200000000003</v>
      </c>
      <c r="AE745" s="215" t="s">
        <v>2334</v>
      </c>
      <c r="AF745" s="271" t="s">
        <v>218</v>
      </c>
      <c r="AG745" s="216" t="s">
        <v>2335</v>
      </c>
      <c r="AH745" s="217">
        <v>1097154</v>
      </c>
      <c r="AI745" s="215" t="s">
        <v>2336</v>
      </c>
      <c r="AJ745" s="216" t="s">
        <v>173</v>
      </c>
      <c r="AK745" s="218">
        <v>201000</v>
      </c>
      <c r="AL745" s="212" t="s">
        <v>2227</v>
      </c>
    </row>
    <row r="746" spans="1:38" s="1" customFormat="1" ht="48.75">
      <c r="A746" s="207" t="s">
        <v>2337</v>
      </c>
      <c r="N746" s="11"/>
      <c r="O746" s="11"/>
      <c r="AC746" s="205">
        <v>39</v>
      </c>
      <c r="AD746" s="206">
        <v>46.797699999999999</v>
      </c>
      <c r="AE746" s="207" t="s">
        <v>2337</v>
      </c>
      <c r="AF746" s="208" t="s">
        <v>518</v>
      </c>
      <c r="AG746" s="209" t="s">
        <v>2338</v>
      </c>
      <c r="AH746" s="210">
        <v>1096871</v>
      </c>
      <c r="AI746" s="207" t="s">
        <v>2339</v>
      </c>
      <c r="AJ746" s="209" t="s">
        <v>173</v>
      </c>
      <c r="AK746" s="211">
        <v>201000</v>
      </c>
      <c r="AL746" s="212" t="s">
        <v>2227</v>
      </c>
    </row>
    <row r="747" spans="1:38" s="1" customFormat="1" ht="58.5">
      <c r="A747" s="215" t="s">
        <v>2340</v>
      </c>
      <c r="N747" s="11"/>
      <c r="O747" s="11"/>
      <c r="AC747" s="213">
        <v>40</v>
      </c>
      <c r="AD747" s="214">
        <v>46.569800000000001</v>
      </c>
      <c r="AE747" s="215" t="s">
        <v>2340</v>
      </c>
      <c r="AF747" s="271" t="s">
        <v>466</v>
      </c>
      <c r="AG747" s="216" t="s">
        <v>2341</v>
      </c>
      <c r="AH747" s="217">
        <v>1097529</v>
      </c>
      <c r="AI747" s="215" t="s">
        <v>2342</v>
      </c>
      <c r="AJ747" s="216" t="s">
        <v>173</v>
      </c>
      <c r="AK747" s="218">
        <v>201000</v>
      </c>
      <c r="AL747" s="212" t="s">
        <v>2227</v>
      </c>
    </row>
    <row r="748" spans="1:38" s="1" customFormat="1" ht="39">
      <c r="A748" s="207" t="s">
        <v>2343</v>
      </c>
      <c r="N748" s="11"/>
      <c r="O748" s="11"/>
      <c r="AC748" s="205">
        <v>41</v>
      </c>
      <c r="AD748" s="206">
        <v>46.424199999999999</v>
      </c>
      <c r="AE748" s="207" t="s">
        <v>2343</v>
      </c>
      <c r="AF748" s="208" t="s">
        <v>218</v>
      </c>
      <c r="AG748" s="208" t="s">
        <v>2344</v>
      </c>
      <c r="AH748" s="210">
        <v>1097236</v>
      </c>
      <c r="AI748" s="207" t="s">
        <v>2345</v>
      </c>
      <c r="AJ748" s="209" t="s">
        <v>173</v>
      </c>
      <c r="AK748" s="211">
        <v>201000</v>
      </c>
      <c r="AL748" s="212" t="s">
        <v>2227</v>
      </c>
    </row>
    <row r="749" spans="1:38" s="1" customFormat="1" ht="39">
      <c r="A749" s="254" t="s">
        <v>2346</v>
      </c>
      <c r="N749" s="11"/>
      <c r="O749" s="11"/>
      <c r="AC749" s="282">
        <v>42</v>
      </c>
      <c r="AD749" s="253">
        <v>46.362299999999998</v>
      </c>
      <c r="AE749" s="254" t="s">
        <v>2346</v>
      </c>
      <c r="AF749" s="286" t="s">
        <v>218</v>
      </c>
      <c r="AG749" s="255" t="s">
        <v>2347</v>
      </c>
      <c r="AH749" s="257">
        <v>1097366</v>
      </c>
      <c r="AI749" s="254" t="s">
        <v>2348</v>
      </c>
      <c r="AJ749" s="255" t="s">
        <v>173</v>
      </c>
      <c r="AK749" s="283">
        <v>200999.92</v>
      </c>
      <c r="AL749" s="212" t="s">
        <v>2227</v>
      </c>
    </row>
    <row r="750" spans="1:38" s="1" customFormat="1" ht="39">
      <c r="A750" s="261" t="s">
        <v>2349</v>
      </c>
      <c r="N750" s="11"/>
      <c r="O750" s="11"/>
      <c r="AC750" s="284">
        <v>43</v>
      </c>
      <c r="AD750" s="260">
        <v>46.292900000000003</v>
      </c>
      <c r="AE750" s="261" t="s">
        <v>2349</v>
      </c>
      <c r="AF750" s="262" t="s">
        <v>218</v>
      </c>
      <c r="AG750" s="290" t="s">
        <v>2350</v>
      </c>
      <c r="AH750" s="264">
        <v>1097078</v>
      </c>
      <c r="AI750" s="261" t="s">
        <v>2351</v>
      </c>
      <c r="AJ750" s="265"/>
      <c r="AK750" s="285">
        <v>201000</v>
      </c>
      <c r="AL750" s="212" t="s">
        <v>2227</v>
      </c>
    </row>
    <row r="751" spans="1:38" s="1" customFormat="1" ht="39">
      <c r="A751" s="215" t="s">
        <v>2352</v>
      </c>
      <c r="N751" s="11"/>
      <c r="O751" s="11"/>
      <c r="AC751" s="213">
        <v>44</v>
      </c>
      <c r="AD751" s="214">
        <v>46.165900000000001</v>
      </c>
      <c r="AE751" s="215" t="s">
        <v>2352</v>
      </c>
      <c r="AF751" s="271" t="s">
        <v>218</v>
      </c>
      <c r="AG751" s="216" t="s">
        <v>2353</v>
      </c>
      <c r="AH751" s="217">
        <v>1097585</v>
      </c>
      <c r="AI751" s="215" t="s">
        <v>2354</v>
      </c>
      <c r="AJ751" s="233"/>
      <c r="AK751" s="218">
        <v>201000</v>
      </c>
      <c r="AL751" s="212" t="s">
        <v>2227</v>
      </c>
    </row>
    <row r="752" spans="1:38" s="1" customFormat="1" ht="58.5">
      <c r="A752" s="207" t="s">
        <v>2355</v>
      </c>
      <c r="N752" s="11"/>
      <c r="O752" s="11"/>
      <c r="AC752" s="205">
        <v>45</v>
      </c>
      <c r="AD752" s="206">
        <v>46.021099999999997</v>
      </c>
      <c r="AE752" s="207" t="s">
        <v>2355</v>
      </c>
      <c r="AF752" s="208" t="s">
        <v>544</v>
      </c>
      <c r="AG752" s="209" t="s">
        <v>925</v>
      </c>
      <c r="AH752" s="210">
        <v>1097314</v>
      </c>
      <c r="AI752" s="207" t="s">
        <v>2356</v>
      </c>
      <c r="AJ752" s="232"/>
      <c r="AK752" s="211">
        <v>201000</v>
      </c>
      <c r="AL752" s="212" t="s">
        <v>2227</v>
      </c>
    </row>
    <row r="753" spans="1:38" s="1" customFormat="1" ht="39">
      <c r="A753" s="215" t="s">
        <v>2357</v>
      </c>
      <c r="N753" s="11"/>
      <c r="O753" s="11"/>
      <c r="AC753" s="213">
        <v>46</v>
      </c>
      <c r="AD753" s="214">
        <v>45.887099999999997</v>
      </c>
      <c r="AE753" s="215" t="s">
        <v>2357</v>
      </c>
      <c r="AF753" s="271" t="s">
        <v>218</v>
      </c>
      <c r="AG753" s="216" t="s">
        <v>2358</v>
      </c>
      <c r="AH753" s="217">
        <v>1097602</v>
      </c>
      <c r="AI753" s="215" t="s">
        <v>2359</v>
      </c>
      <c r="AJ753" s="233"/>
      <c r="AK753" s="218">
        <v>201000</v>
      </c>
      <c r="AL753" s="212" t="s">
        <v>2227</v>
      </c>
    </row>
    <row r="754" spans="1:38" s="1" customFormat="1" ht="39">
      <c r="A754" s="207" t="s">
        <v>2360</v>
      </c>
      <c r="N754" s="11"/>
      <c r="O754" s="11"/>
      <c r="AC754" s="205">
        <v>47</v>
      </c>
      <c r="AD754" s="206">
        <v>45.878900000000002</v>
      </c>
      <c r="AE754" s="207" t="s">
        <v>2360</v>
      </c>
      <c r="AF754" s="208" t="s">
        <v>218</v>
      </c>
      <c r="AG754" s="209" t="s">
        <v>2361</v>
      </c>
      <c r="AH754" s="210">
        <v>1096979</v>
      </c>
      <c r="AI754" s="207" t="s">
        <v>2362</v>
      </c>
      <c r="AJ754" s="232"/>
      <c r="AK754" s="211">
        <v>201000</v>
      </c>
      <c r="AL754" s="212" t="s">
        <v>2227</v>
      </c>
    </row>
    <row r="755" spans="1:38" s="1" customFormat="1" ht="39">
      <c r="A755" s="215" t="s">
        <v>2363</v>
      </c>
      <c r="N755" s="11"/>
      <c r="O755" s="11"/>
      <c r="AC755" s="213">
        <v>48</v>
      </c>
      <c r="AD755" s="214">
        <v>45.655999999999999</v>
      </c>
      <c r="AE755" s="215" t="s">
        <v>2363</v>
      </c>
      <c r="AF755" s="271" t="s">
        <v>218</v>
      </c>
      <c r="AG755" s="216" t="s">
        <v>2364</v>
      </c>
      <c r="AH755" s="217">
        <v>1096869</v>
      </c>
      <c r="AI755" s="215" t="s">
        <v>2365</v>
      </c>
      <c r="AJ755" s="233"/>
      <c r="AK755" s="218">
        <v>201000</v>
      </c>
      <c r="AL755" s="212" t="s">
        <v>2227</v>
      </c>
    </row>
    <row r="756" spans="1:38" s="1" customFormat="1" ht="48.75">
      <c r="A756" s="207" t="s">
        <v>2366</v>
      </c>
      <c r="N756" s="11"/>
      <c r="O756" s="11"/>
      <c r="AC756" s="205">
        <v>49</v>
      </c>
      <c r="AD756" s="206">
        <v>45.631500000000003</v>
      </c>
      <c r="AE756" s="207" t="s">
        <v>2366</v>
      </c>
      <c r="AF756" s="208" t="s">
        <v>218</v>
      </c>
      <c r="AG756" s="208" t="s">
        <v>2367</v>
      </c>
      <c r="AH756" s="210">
        <v>1097319</v>
      </c>
      <c r="AI756" s="207" t="s">
        <v>2368</v>
      </c>
      <c r="AJ756" s="232"/>
      <c r="AK756" s="211">
        <v>201000</v>
      </c>
      <c r="AL756" s="212" t="s">
        <v>2227</v>
      </c>
    </row>
    <row r="757" spans="1:38" s="1" customFormat="1" ht="48.75">
      <c r="A757" s="215" t="s">
        <v>2369</v>
      </c>
      <c r="N757" s="11"/>
      <c r="O757" s="11"/>
      <c r="AC757" s="213">
        <v>50</v>
      </c>
      <c r="AD757" s="214">
        <v>45.6252</v>
      </c>
      <c r="AE757" s="215" t="s">
        <v>2369</v>
      </c>
      <c r="AF757" s="271" t="s">
        <v>440</v>
      </c>
      <c r="AG757" s="216" t="s">
        <v>2370</v>
      </c>
      <c r="AH757" s="217">
        <v>1097599</v>
      </c>
      <c r="AI757" s="215" t="s">
        <v>2371</v>
      </c>
      <c r="AJ757" s="233"/>
      <c r="AK757" s="218">
        <v>201000</v>
      </c>
      <c r="AL757" s="212" t="s">
        <v>2227</v>
      </c>
    </row>
    <row r="758" spans="1:38" s="1" customFormat="1" ht="58.5">
      <c r="A758" s="207" t="s">
        <v>2372</v>
      </c>
      <c r="N758" s="11"/>
      <c r="O758" s="11"/>
      <c r="AC758" s="205">
        <v>51</v>
      </c>
      <c r="AD758" s="206">
        <v>45.608800000000002</v>
      </c>
      <c r="AE758" s="207" t="s">
        <v>2372</v>
      </c>
      <c r="AF758" s="208" t="s">
        <v>466</v>
      </c>
      <c r="AG758" s="209" t="s">
        <v>2373</v>
      </c>
      <c r="AH758" s="210">
        <v>1097729</v>
      </c>
      <c r="AI758" s="207" t="s">
        <v>2374</v>
      </c>
      <c r="AJ758" s="232"/>
      <c r="AK758" s="211">
        <v>201000</v>
      </c>
      <c r="AL758" s="212" t="s">
        <v>2227</v>
      </c>
    </row>
    <row r="759" spans="1:38" s="1" customFormat="1" ht="48.75">
      <c r="A759" s="215" t="s">
        <v>2375</v>
      </c>
      <c r="N759" s="11"/>
      <c r="O759" s="11"/>
      <c r="AC759" s="213">
        <v>52</v>
      </c>
      <c r="AD759" s="214">
        <v>45.599800000000002</v>
      </c>
      <c r="AE759" s="215" t="s">
        <v>2375</v>
      </c>
      <c r="AF759" s="271" t="s">
        <v>218</v>
      </c>
      <c r="AG759" s="271" t="s">
        <v>2376</v>
      </c>
      <c r="AH759" s="217">
        <v>1097704</v>
      </c>
      <c r="AI759" s="215" t="s">
        <v>2377</v>
      </c>
      <c r="AJ759" s="233"/>
      <c r="AK759" s="218">
        <v>201000</v>
      </c>
      <c r="AL759" s="212" t="s">
        <v>2227</v>
      </c>
    </row>
    <row r="760" spans="1:38" s="1" customFormat="1" ht="48.75">
      <c r="A760" s="207" t="s">
        <v>2378</v>
      </c>
      <c r="N760" s="11"/>
      <c r="O760" s="11"/>
      <c r="AC760" s="205">
        <v>53</v>
      </c>
      <c r="AD760" s="206">
        <v>45.567900000000002</v>
      </c>
      <c r="AE760" s="207" t="s">
        <v>2378</v>
      </c>
      <c r="AF760" s="208" t="s">
        <v>440</v>
      </c>
      <c r="AG760" s="209" t="s">
        <v>2379</v>
      </c>
      <c r="AH760" s="210">
        <v>1097252</v>
      </c>
      <c r="AI760" s="207" t="s">
        <v>2380</v>
      </c>
      <c r="AJ760" s="232"/>
      <c r="AK760" s="211">
        <v>201000</v>
      </c>
      <c r="AL760" s="212" t="s">
        <v>2227</v>
      </c>
    </row>
    <row r="761" spans="1:38" s="1" customFormat="1" ht="39">
      <c r="A761" s="215" t="s">
        <v>2381</v>
      </c>
      <c r="N761" s="11"/>
      <c r="O761" s="11"/>
      <c r="AC761" s="213">
        <v>54</v>
      </c>
      <c r="AD761" s="214">
        <v>45.220399999999998</v>
      </c>
      <c r="AE761" s="215" t="s">
        <v>2381</v>
      </c>
      <c r="AF761" s="271" t="s">
        <v>218</v>
      </c>
      <c r="AG761" s="271" t="s">
        <v>2382</v>
      </c>
      <c r="AH761" s="217">
        <v>1096878</v>
      </c>
      <c r="AI761" s="215" t="s">
        <v>2383</v>
      </c>
      <c r="AJ761" s="233"/>
      <c r="AK761" s="218">
        <v>201000</v>
      </c>
      <c r="AL761" s="212" t="s">
        <v>2227</v>
      </c>
    </row>
    <row r="762" spans="1:38" s="1" customFormat="1" ht="39">
      <c r="A762" s="207" t="s">
        <v>2384</v>
      </c>
      <c r="N762" s="11"/>
      <c r="O762" s="11"/>
      <c r="AC762" s="205">
        <v>55</v>
      </c>
      <c r="AD762" s="206">
        <v>45.1798</v>
      </c>
      <c r="AE762" s="207" t="s">
        <v>2384</v>
      </c>
      <c r="AF762" s="208" t="s">
        <v>218</v>
      </c>
      <c r="AG762" s="209" t="s">
        <v>2385</v>
      </c>
      <c r="AH762" s="210">
        <v>1097425</v>
      </c>
      <c r="AI762" s="207" t="s">
        <v>2386</v>
      </c>
      <c r="AJ762" s="232"/>
      <c r="AK762" s="211">
        <v>201000</v>
      </c>
      <c r="AL762" s="212" t="s">
        <v>2227</v>
      </c>
    </row>
    <row r="763" spans="1:38" s="1" customFormat="1" ht="39">
      <c r="A763" s="215" t="s">
        <v>2387</v>
      </c>
      <c r="N763" s="11"/>
      <c r="O763" s="11"/>
      <c r="AC763" s="213">
        <v>56</v>
      </c>
      <c r="AD763" s="214">
        <v>45.132899999999999</v>
      </c>
      <c r="AE763" s="215" t="s">
        <v>2387</v>
      </c>
      <c r="AF763" s="271" t="s">
        <v>218</v>
      </c>
      <c r="AG763" s="216" t="s">
        <v>2388</v>
      </c>
      <c r="AH763" s="217">
        <v>1096988</v>
      </c>
      <c r="AI763" s="215" t="s">
        <v>2389</v>
      </c>
      <c r="AJ763" s="233"/>
      <c r="AK763" s="218">
        <v>201000</v>
      </c>
      <c r="AL763" s="212" t="s">
        <v>2227</v>
      </c>
    </row>
    <row r="764" spans="1:38" s="1" customFormat="1" ht="39">
      <c r="A764" s="207" t="s">
        <v>2390</v>
      </c>
      <c r="N764" s="11"/>
      <c r="O764" s="11"/>
      <c r="AC764" s="205">
        <v>57</v>
      </c>
      <c r="AD764" s="206">
        <v>45.109299999999998</v>
      </c>
      <c r="AE764" s="207" t="s">
        <v>2390</v>
      </c>
      <c r="AF764" s="208" t="s">
        <v>218</v>
      </c>
      <c r="AG764" s="209" t="s">
        <v>2391</v>
      </c>
      <c r="AH764" s="210">
        <v>1097581</v>
      </c>
      <c r="AI764" s="207" t="s">
        <v>2392</v>
      </c>
      <c r="AJ764" s="232"/>
      <c r="AK764" s="211">
        <v>201000</v>
      </c>
      <c r="AL764" s="212" t="s">
        <v>2227</v>
      </c>
    </row>
    <row r="765" spans="1:38" s="1" customFormat="1" ht="58.5">
      <c r="A765" s="215" t="s">
        <v>2393</v>
      </c>
      <c r="N765" s="11"/>
      <c r="O765" s="11"/>
      <c r="AC765" s="213">
        <v>58</v>
      </c>
      <c r="AD765" s="214">
        <v>44.8752</v>
      </c>
      <c r="AE765" s="215" t="s">
        <v>2393</v>
      </c>
      <c r="AF765" s="271" t="s">
        <v>544</v>
      </c>
      <c r="AG765" s="216" t="s">
        <v>2394</v>
      </c>
      <c r="AH765" s="217">
        <v>1097125</v>
      </c>
      <c r="AI765" s="215" t="s">
        <v>2395</v>
      </c>
      <c r="AJ765" s="233"/>
      <c r="AK765" s="218">
        <v>201000</v>
      </c>
      <c r="AL765" s="212" t="s">
        <v>2227</v>
      </c>
    </row>
    <row r="766" spans="1:38" s="1" customFormat="1" ht="39">
      <c r="A766" s="207" t="s">
        <v>2396</v>
      </c>
      <c r="N766" s="11"/>
      <c r="O766" s="11"/>
      <c r="AC766" s="205">
        <v>59</v>
      </c>
      <c r="AD766" s="206">
        <v>44.713200000000001</v>
      </c>
      <c r="AE766" s="207" t="s">
        <v>2396</v>
      </c>
      <c r="AF766" s="208" t="s">
        <v>218</v>
      </c>
      <c r="AG766" s="209" t="s">
        <v>2397</v>
      </c>
      <c r="AH766" s="210">
        <v>1097692</v>
      </c>
      <c r="AI766" s="207" t="s">
        <v>2398</v>
      </c>
      <c r="AJ766" s="232"/>
      <c r="AK766" s="211">
        <v>201000</v>
      </c>
      <c r="AL766" s="212" t="s">
        <v>2227</v>
      </c>
    </row>
    <row r="767" spans="1:38" s="1" customFormat="1" ht="39">
      <c r="A767" s="215" t="s">
        <v>2399</v>
      </c>
      <c r="N767" s="11"/>
      <c r="O767" s="11"/>
      <c r="AC767" s="213">
        <v>60</v>
      </c>
      <c r="AD767" s="214">
        <v>44.620600000000003</v>
      </c>
      <c r="AE767" s="215" t="s">
        <v>2399</v>
      </c>
      <c r="AF767" s="271" t="s">
        <v>218</v>
      </c>
      <c r="AG767" s="216" t="s">
        <v>2400</v>
      </c>
      <c r="AH767" s="217">
        <v>1097523</v>
      </c>
      <c r="AI767" s="215" t="s">
        <v>2401</v>
      </c>
      <c r="AJ767" s="233"/>
      <c r="AK767" s="218">
        <v>201000</v>
      </c>
      <c r="AL767" s="212" t="s">
        <v>2227</v>
      </c>
    </row>
    <row r="768" spans="1:38" s="1" customFormat="1" ht="39">
      <c r="A768" s="207" t="s">
        <v>2402</v>
      </c>
      <c r="N768" s="11"/>
      <c r="O768" s="11"/>
      <c r="AC768" s="205">
        <v>61</v>
      </c>
      <c r="AD768" s="206">
        <v>44.510800000000003</v>
      </c>
      <c r="AE768" s="207" t="s">
        <v>2402</v>
      </c>
      <c r="AF768" s="208" t="s">
        <v>218</v>
      </c>
      <c r="AG768" s="209" t="s">
        <v>2403</v>
      </c>
      <c r="AH768" s="210">
        <v>1097552</v>
      </c>
      <c r="AI768" s="207" t="s">
        <v>2404</v>
      </c>
      <c r="AJ768" s="232"/>
      <c r="AK768" s="211">
        <v>201000</v>
      </c>
      <c r="AL768" s="212" t="s">
        <v>2227</v>
      </c>
    </row>
    <row r="769" spans="1:38" s="1" customFormat="1" ht="58.5">
      <c r="A769" s="215" t="s">
        <v>2405</v>
      </c>
      <c r="N769" s="11"/>
      <c r="O769" s="11"/>
      <c r="AC769" s="213">
        <v>62</v>
      </c>
      <c r="AD769" s="214">
        <v>44.450600000000001</v>
      </c>
      <c r="AE769" s="215" t="s">
        <v>2405</v>
      </c>
      <c r="AF769" s="271" t="s">
        <v>544</v>
      </c>
      <c r="AG769" s="216" t="s">
        <v>2406</v>
      </c>
      <c r="AH769" s="217">
        <v>1097256</v>
      </c>
      <c r="AI769" s="215" t="s">
        <v>2407</v>
      </c>
      <c r="AJ769" s="233"/>
      <c r="AK769" s="218">
        <v>201000</v>
      </c>
      <c r="AL769" s="212" t="s">
        <v>2227</v>
      </c>
    </row>
    <row r="770" spans="1:38" s="1" customFormat="1" ht="58.5">
      <c r="A770" s="207" t="s">
        <v>2408</v>
      </c>
      <c r="N770" s="11"/>
      <c r="O770" s="11"/>
      <c r="AC770" s="205">
        <v>63</v>
      </c>
      <c r="AD770" s="206">
        <v>44.404200000000003</v>
      </c>
      <c r="AE770" s="207" t="s">
        <v>2408</v>
      </c>
      <c r="AF770" s="208" t="s">
        <v>466</v>
      </c>
      <c r="AG770" s="209" t="s">
        <v>2409</v>
      </c>
      <c r="AH770" s="210">
        <v>1097360</v>
      </c>
      <c r="AI770" s="207" t="s">
        <v>2410</v>
      </c>
      <c r="AJ770" s="232"/>
      <c r="AK770" s="211">
        <v>201000</v>
      </c>
      <c r="AL770" s="212" t="s">
        <v>2227</v>
      </c>
    </row>
    <row r="771" spans="1:38" s="1" customFormat="1" ht="58.5">
      <c r="A771" s="215" t="s">
        <v>2411</v>
      </c>
      <c r="N771" s="11"/>
      <c r="O771" s="11"/>
      <c r="AC771" s="213">
        <v>64</v>
      </c>
      <c r="AD771" s="214">
        <v>44.219200000000001</v>
      </c>
      <c r="AE771" s="215" t="s">
        <v>2411</v>
      </c>
      <c r="AF771" s="271" t="s">
        <v>466</v>
      </c>
      <c r="AG771" s="216" t="s">
        <v>2412</v>
      </c>
      <c r="AH771" s="217">
        <v>1097388</v>
      </c>
      <c r="AI771" s="215" t="s">
        <v>2413</v>
      </c>
      <c r="AJ771" s="233"/>
      <c r="AK771" s="218">
        <v>201000</v>
      </c>
      <c r="AL771" s="212" t="s">
        <v>2227</v>
      </c>
    </row>
    <row r="772" spans="1:38" s="1" customFormat="1" ht="48.75">
      <c r="A772" s="207" t="s">
        <v>2414</v>
      </c>
      <c r="N772" s="11"/>
      <c r="O772" s="11"/>
      <c r="AC772" s="205">
        <v>65</v>
      </c>
      <c r="AD772" s="206">
        <v>44.089500000000001</v>
      </c>
      <c r="AE772" s="207" t="s">
        <v>2414</v>
      </c>
      <c r="AF772" s="208" t="s">
        <v>218</v>
      </c>
      <c r="AG772" s="208" t="s">
        <v>2415</v>
      </c>
      <c r="AH772" s="210">
        <v>1097283</v>
      </c>
      <c r="AI772" s="207" t="s">
        <v>2416</v>
      </c>
      <c r="AJ772" s="232"/>
      <c r="AK772" s="211">
        <v>201000</v>
      </c>
      <c r="AL772" s="212" t="s">
        <v>2227</v>
      </c>
    </row>
    <row r="773" spans="1:38" s="1" customFormat="1" ht="39">
      <c r="A773" s="215" t="s">
        <v>2417</v>
      </c>
      <c r="N773" s="11"/>
      <c r="O773" s="11"/>
      <c r="AC773" s="213">
        <v>66</v>
      </c>
      <c r="AD773" s="214">
        <v>44.037599999999998</v>
      </c>
      <c r="AE773" s="215" t="s">
        <v>2417</v>
      </c>
      <c r="AF773" s="271" t="s">
        <v>218</v>
      </c>
      <c r="AG773" s="216" t="s">
        <v>2418</v>
      </c>
      <c r="AH773" s="217">
        <v>1097271</v>
      </c>
      <c r="AI773" s="215" t="s">
        <v>2419</v>
      </c>
      <c r="AJ773" s="233"/>
      <c r="AK773" s="218">
        <v>201000</v>
      </c>
      <c r="AL773" s="212" t="s">
        <v>2227</v>
      </c>
    </row>
    <row r="774" spans="1:38" s="1" customFormat="1" ht="39">
      <c r="A774" s="207" t="s">
        <v>2420</v>
      </c>
      <c r="N774" s="11"/>
      <c r="O774" s="11"/>
      <c r="AC774" s="205">
        <v>67</v>
      </c>
      <c r="AD774" s="206">
        <v>43.930599999999998</v>
      </c>
      <c r="AE774" s="207" t="s">
        <v>2420</v>
      </c>
      <c r="AF774" s="208" t="s">
        <v>218</v>
      </c>
      <c r="AG774" s="209" t="s">
        <v>2421</v>
      </c>
      <c r="AH774" s="210">
        <v>1097278</v>
      </c>
      <c r="AI774" s="207" t="s">
        <v>2422</v>
      </c>
      <c r="AJ774" s="232"/>
      <c r="AK774" s="211">
        <v>201000</v>
      </c>
      <c r="AL774" s="212" t="s">
        <v>2227</v>
      </c>
    </row>
    <row r="775" spans="1:38" s="1" customFormat="1" ht="48.75">
      <c r="A775" s="215" t="s">
        <v>2423</v>
      </c>
      <c r="N775" s="11"/>
      <c r="O775" s="11"/>
      <c r="AC775" s="213">
        <v>68</v>
      </c>
      <c r="AD775" s="214">
        <v>43.9191</v>
      </c>
      <c r="AE775" s="215" t="s">
        <v>2423</v>
      </c>
      <c r="AF775" s="271" t="s">
        <v>218</v>
      </c>
      <c r="AG775" s="271" t="s">
        <v>2424</v>
      </c>
      <c r="AH775" s="217">
        <v>1097536</v>
      </c>
      <c r="AI775" s="215" t="s">
        <v>2425</v>
      </c>
      <c r="AJ775" s="233"/>
      <c r="AK775" s="218">
        <v>201000</v>
      </c>
      <c r="AL775" s="212" t="s">
        <v>2227</v>
      </c>
    </row>
    <row r="776" spans="1:38" s="1" customFormat="1" ht="39">
      <c r="A776" s="207" t="s">
        <v>2426</v>
      </c>
      <c r="N776" s="11"/>
      <c r="O776" s="11"/>
      <c r="AC776" s="205">
        <v>69</v>
      </c>
      <c r="AD776" s="206">
        <v>43.908799999999999</v>
      </c>
      <c r="AE776" s="207" t="s">
        <v>2426</v>
      </c>
      <c r="AF776" s="208" t="s">
        <v>218</v>
      </c>
      <c r="AG776" s="209" t="s">
        <v>2427</v>
      </c>
      <c r="AH776" s="210">
        <v>1097753</v>
      </c>
      <c r="AI776" s="207" t="s">
        <v>2428</v>
      </c>
      <c r="AJ776" s="232"/>
      <c r="AK776" s="211">
        <v>201000</v>
      </c>
      <c r="AL776" s="212" t="s">
        <v>2227</v>
      </c>
    </row>
    <row r="777" spans="1:38" s="1" customFormat="1" ht="39">
      <c r="A777" s="215" t="s">
        <v>2429</v>
      </c>
      <c r="N777" s="11"/>
      <c r="O777" s="11"/>
      <c r="AC777" s="213">
        <v>70</v>
      </c>
      <c r="AD777" s="214">
        <v>43.858699999999999</v>
      </c>
      <c r="AE777" s="215" t="s">
        <v>2429</v>
      </c>
      <c r="AF777" s="271" t="s">
        <v>218</v>
      </c>
      <c r="AG777" s="216" t="s">
        <v>2430</v>
      </c>
      <c r="AH777" s="217">
        <v>1097257</v>
      </c>
      <c r="AI777" s="215" t="s">
        <v>2431</v>
      </c>
      <c r="AJ777" s="233"/>
      <c r="AK777" s="218">
        <v>201000</v>
      </c>
      <c r="AL777" s="212" t="s">
        <v>2227</v>
      </c>
    </row>
    <row r="778" spans="1:38" s="1" customFormat="1" ht="39">
      <c r="A778" s="207" t="s">
        <v>2432</v>
      </c>
      <c r="N778" s="11"/>
      <c r="O778" s="11"/>
      <c r="AC778" s="205">
        <v>71</v>
      </c>
      <c r="AD778" s="206">
        <v>43.816499999999998</v>
      </c>
      <c r="AE778" s="207" t="s">
        <v>2432</v>
      </c>
      <c r="AF778" s="208" t="s">
        <v>218</v>
      </c>
      <c r="AG778" s="208" t="s">
        <v>2433</v>
      </c>
      <c r="AH778" s="210">
        <v>1097678</v>
      </c>
      <c r="AI778" s="207" t="s">
        <v>2434</v>
      </c>
      <c r="AJ778" s="232"/>
      <c r="AK778" s="211">
        <v>201000</v>
      </c>
      <c r="AL778" s="212" t="s">
        <v>2227</v>
      </c>
    </row>
    <row r="779" spans="1:38" s="1" customFormat="1" ht="39">
      <c r="A779" s="215" t="s">
        <v>2435</v>
      </c>
      <c r="N779" s="11"/>
      <c r="O779" s="11"/>
      <c r="AC779" s="213">
        <v>72</v>
      </c>
      <c r="AD779" s="214">
        <v>43.778199999999998</v>
      </c>
      <c r="AE779" s="215" t="s">
        <v>2435</v>
      </c>
      <c r="AF779" s="271" t="s">
        <v>218</v>
      </c>
      <c r="AG779" s="271" t="s">
        <v>2436</v>
      </c>
      <c r="AH779" s="217">
        <v>1097520</v>
      </c>
      <c r="AI779" s="215" t="s">
        <v>2437</v>
      </c>
      <c r="AJ779" s="233"/>
      <c r="AK779" s="218">
        <v>201000</v>
      </c>
      <c r="AL779" s="212" t="s">
        <v>2227</v>
      </c>
    </row>
    <row r="780" spans="1:38" s="1" customFormat="1" ht="39">
      <c r="A780" s="207" t="s">
        <v>2438</v>
      </c>
      <c r="N780" s="11"/>
      <c r="O780" s="11"/>
      <c r="AC780" s="205">
        <v>73</v>
      </c>
      <c r="AD780" s="206">
        <v>43.778100000000002</v>
      </c>
      <c r="AE780" s="207" t="s">
        <v>2438</v>
      </c>
      <c r="AF780" s="208" t="s">
        <v>218</v>
      </c>
      <c r="AG780" s="209" t="s">
        <v>2439</v>
      </c>
      <c r="AH780" s="210">
        <v>1096956</v>
      </c>
      <c r="AI780" s="207" t="s">
        <v>2440</v>
      </c>
      <c r="AJ780" s="232"/>
      <c r="AK780" s="211">
        <v>201000</v>
      </c>
      <c r="AL780" s="212" t="s">
        <v>2227</v>
      </c>
    </row>
    <row r="781" spans="1:38" s="1" customFormat="1" ht="58.5">
      <c r="A781" s="215" t="s">
        <v>2441</v>
      </c>
      <c r="N781" s="11"/>
      <c r="O781" s="11"/>
      <c r="AC781" s="213">
        <v>74</v>
      </c>
      <c r="AD781" s="214">
        <v>43.6905</v>
      </c>
      <c r="AE781" s="215" t="s">
        <v>2441</v>
      </c>
      <c r="AF781" s="271" t="s">
        <v>218</v>
      </c>
      <c r="AG781" s="271" t="s">
        <v>2442</v>
      </c>
      <c r="AH781" s="217">
        <v>1097301</v>
      </c>
      <c r="AI781" s="215" t="s">
        <v>2443</v>
      </c>
      <c r="AJ781" s="233"/>
      <c r="AK781" s="218">
        <v>201000</v>
      </c>
      <c r="AL781" s="212" t="s">
        <v>2227</v>
      </c>
    </row>
    <row r="782" spans="1:38" s="1" customFormat="1" ht="39">
      <c r="A782" s="207" t="s">
        <v>2444</v>
      </c>
      <c r="N782" s="11"/>
      <c r="O782" s="11"/>
      <c r="AC782" s="205">
        <v>75</v>
      </c>
      <c r="AD782" s="206">
        <v>43.616</v>
      </c>
      <c r="AE782" s="207" t="s">
        <v>2444</v>
      </c>
      <c r="AF782" s="208" t="s">
        <v>218</v>
      </c>
      <c r="AG782" s="209" t="s">
        <v>2445</v>
      </c>
      <c r="AH782" s="210">
        <v>1097689</v>
      </c>
      <c r="AI782" s="207" t="s">
        <v>2446</v>
      </c>
      <c r="AJ782" s="232"/>
      <c r="AK782" s="211">
        <v>201000</v>
      </c>
      <c r="AL782" s="212" t="s">
        <v>2227</v>
      </c>
    </row>
    <row r="783" spans="1:38" s="1" customFormat="1" ht="39">
      <c r="A783" s="215" t="s">
        <v>2447</v>
      </c>
      <c r="N783" s="11"/>
      <c r="O783" s="11"/>
      <c r="AC783" s="213">
        <v>76</v>
      </c>
      <c r="AD783" s="214">
        <v>43.601100000000002</v>
      </c>
      <c r="AE783" s="215" t="s">
        <v>2447</v>
      </c>
      <c r="AF783" s="271" t="s">
        <v>1600</v>
      </c>
      <c r="AG783" s="216" t="s">
        <v>2448</v>
      </c>
      <c r="AH783" s="217">
        <v>1097327</v>
      </c>
      <c r="AI783" s="215" t="s">
        <v>2449</v>
      </c>
      <c r="AJ783" s="233"/>
      <c r="AK783" s="218">
        <v>201000</v>
      </c>
      <c r="AL783" s="212" t="s">
        <v>2227</v>
      </c>
    </row>
    <row r="784" spans="1:38" s="1" customFormat="1" ht="39">
      <c r="A784" s="207" t="s">
        <v>2450</v>
      </c>
      <c r="N784" s="11"/>
      <c r="O784" s="11"/>
      <c r="AC784" s="205">
        <v>77</v>
      </c>
      <c r="AD784" s="206">
        <v>43.5871</v>
      </c>
      <c r="AE784" s="207" t="s">
        <v>2450</v>
      </c>
      <c r="AF784" s="208" t="s">
        <v>218</v>
      </c>
      <c r="AG784" s="209" t="s">
        <v>2451</v>
      </c>
      <c r="AH784" s="210">
        <v>1097677</v>
      </c>
      <c r="AI784" s="207" t="s">
        <v>2452</v>
      </c>
      <c r="AJ784" s="232"/>
      <c r="AK784" s="211">
        <v>201000</v>
      </c>
      <c r="AL784" s="212" t="s">
        <v>2227</v>
      </c>
    </row>
    <row r="785" spans="1:38" s="1" customFormat="1" ht="39">
      <c r="A785" s="215" t="s">
        <v>2453</v>
      </c>
      <c r="N785" s="11"/>
      <c r="O785" s="11"/>
      <c r="AC785" s="213">
        <v>78</v>
      </c>
      <c r="AD785" s="214">
        <v>43.3386</v>
      </c>
      <c r="AE785" s="215" t="s">
        <v>2453</v>
      </c>
      <c r="AF785" s="271" t="s">
        <v>218</v>
      </c>
      <c r="AG785" s="216" t="s">
        <v>2454</v>
      </c>
      <c r="AH785" s="217">
        <v>1097035</v>
      </c>
      <c r="AI785" s="215" t="s">
        <v>2455</v>
      </c>
      <c r="AJ785" s="233"/>
      <c r="AK785" s="218">
        <v>201000</v>
      </c>
      <c r="AL785" s="212" t="s">
        <v>2227</v>
      </c>
    </row>
    <row r="786" spans="1:38" s="1" customFormat="1" ht="58.5">
      <c r="A786" s="207" t="s">
        <v>2456</v>
      </c>
      <c r="N786" s="11"/>
      <c r="O786" s="11"/>
      <c r="AC786" s="205">
        <v>79</v>
      </c>
      <c r="AD786" s="206">
        <v>43.2761</v>
      </c>
      <c r="AE786" s="207" t="s">
        <v>2456</v>
      </c>
      <c r="AF786" s="208" t="s">
        <v>218</v>
      </c>
      <c r="AG786" s="208" t="s">
        <v>2457</v>
      </c>
      <c r="AH786" s="210">
        <v>1097198</v>
      </c>
      <c r="AI786" s="207" t="s">
        <v>2458</v>
      </c>
      <c r="AJ786" s="232"/>
      <c r="AK786" s="211">
        <v>201000</v>
      </c>
      <c r="AL786" s="212" t="s">
        <v>2227</v>
      </c>
    </row>
    <row r="787" spans="1:38" s="1" customFormat="1" ht="39">
      <c r="A787" s="215" t="s">
        <v>2459</v>
      </c>
      <c r="N787" s="11"/>
      <c r="O787" s="11"/>
      <c r="AC787" s="213">
        <v>80</v>
      </c>
      <c r="AD787" s="214">
        <v>43.005000000000003</v>
      </c>
      <c r="AE787" s="215" t="s">
        <v>2459</v>
      </c>
      <c r="AF787" s="271" t="s">
        <v>218</v>
      </c>
      <c r="AG787" s="216" t="s">
        <v>2460</v>
      </c>
      <c r="AH787" s="217">
        <v>1097496</v>
      </c>
      <c r="AI787" s="215" t="s">
        <v>2461</v>
      </c>
      <c r="AJ787" s="233"/>
      <c r="AK787" s="218">
        <v>201000</v>
      </c>
      <c r="AL787" s="212" t="s">
        <v>2227</v>
      </c>
    </row>
    <row r="788" spans="1:38" s="1" customFormat="1" ht="58.5">
      <c r="A788" s="207" t="s">
        <v>2462</v>
      </c>
      <c r="N788" s="11"/>
      <c r="O788" s="11"/>
      <c r="AC788" s="205">
        <v>81</v>
      </c>
      <c r="AD788" s="206">
        <v>42.9741</v>
      </c>
      <c r="AE788" s="207" t="s">
        <v>2462</v>
      </c>
      <c r="AF788" s="208" t="s">
        <v>544</v>
      </c>
      <c r="AG788" s="209" t="s">
        <v>2463</v>
      </c>
      <c r="AH788" s="210">
        <v>1096906</v>
      </c>
      <c r="AI788" s="207" t="s">
        <v>2464</v>
      </c>
      <c r="AJ788" s="232"/>
      <c r="AK788" s="211">
        <v>201000</v>
      </c>
      <c r="AL788" s="212" t="s">
        <v>2227</v>
      </c>
    </row>
    <row r="789" spans="1:38" s="1" customFormat="1" ht="39">
      <c r="A789" s="215" t="s">
        <v>2465</v>
      </c>
      <c r="N789" s="11"/>
      <c r="O789" s="11"/>
      <c r="AC789" s="213">
        <v>82</v>
      </c>
      <c r="AD789" s="214">
        <v>42.739199999999997</v>
      </c>
      <c r="AE789" s="215" t="s">
        <v>2465</v>
      </c>
      <c r="AF789" s="271" t="s">
        <v>218</v>
      </c>
      <c r="AG789" s="216" t="s">
        <v>2466</v>
      </c>
      <c r="AH789" s="217">
        <v>1097826</v>
      </c>
      <c r="AI789" s="215" t="s">
        <v>2467</v>
      </c>
      <c r="AJ789" s="233"/>
      <c r="AK789" s="218">
        <v>201000</v>
      </c>
      <c r="AL789" s="212" t="s">
        <v>2227</v>
      </c>
    </row>
    <row r="790" spans="1:38" s="1" customFormat="1" ht="39">
      <c r="A790" s="207" t="s">
        <v>2468</v>
      </c>
      <c r="N790" s="11"/>
      <c r="O790" s="11"/>
      <c r="AC790" s="205">
        <v>83</v>
      </c>
      <c r="AD790" s="206">
        <v>42.725099999999998</v>
      </c>
      <c r="AE790" s="207" t="s">
        <v>2468</v>
      </c>
      <c r="AF790" s="208" t="s">
        <v>218</v>
      </c>
      <c r="AG790" s="209" t="s">
        <v>2469</v>
      </c>
      <c r="AH790" s="210">
        <v>1096943</v>
      </c>
      <c r="AI790" s="207" t="s">
        <v>2470</v>
      </c>
      <c r="AJ790" s="232"/>
      <c r="AK790" s="211">
        <v>201000</v>
      </c>
      <c r="AL790" s="212" t="s">
        <v>2227</v>
      </c>
    </row>
    <row r="791" spans="1:38" s="1" customFormat="1" ht="48.75">
      <c r="A791" s="215" t="s">
        <v>2471</v>
      </c>
      <c r="N791" s="11"/>
      <c r="O791" s="11"/>
      <c r="AC791" s="213">
        <v>84</v>
      </c>
      <c r="AD791" s="214">
        <v>42.647300000000001</v>
      </c>
      <c r="AE791" s="215" t="s">
        <v>2471</v>
      </c>
      <c r="AF791" s="271" t="s">
        <v>218</v>
      </c>
      <c r="AG791" s="271" t="s">
        <v>2472</v>
      </c>
      <c r="AH791" s="217">
        <v>1097462</v>
      </c>
      <c r="AI791" s="215" t="s">
        <v>2473</v>
      </c>
      <c r="AJ791" s="233"/>
      <c r="AK791" s="218">
        <v>201000</v>
      </c>
      <c r="AL791" s="212" t="s">
        <v>2227</v>
      </c>
    </row>
    <row r="792" spans="1:38" s="1" customFormat="1" ht="48.75">
      <c r="A792" s="207" t="s">
        <v>2474</v>
      </c>
      <c r="N792" s="11"/>
      <c r="O792" s="11"/>
      <c r="AC792" s="205">
        <v>85</v>
      </c>
      <c r="AD792" s="206">
        <v>42.476399999999998</v>
      </c>
      <c r="AE792" s="207" t="s">
        <v>2474</v>
      </c>
      <c r="AF792" s="208" t="s">
        <v>218</v>
      </c>
      <c r="AG792" s="208" t="s">
        <v>2475</v>
      </c>
      <c r="AH792" s="210">
        <v>1097747</v>
      </c>
      <c r="AI792" s="207" t="s">
        <v>2476</v>
      </c>
      <c r="AJ792" s="232"/>
      <c r="AK792" s="211">
        <v>201000</v>
      </c>
      <c r="AL792" s="212" t="s">
        <v>2227</v>
      </c>
    </row>
    <row r="793" spans="1:38" s="1" customFormat="1" ht="39">
      <c r="A793" s="215" t="s">
        <v>2477</v>
      </c>
      <c r="N793" s="11"/>
      <c r="O793" s="11"/>
      <c r="AC793" s="213">
        <v>86</v>
      </c>
      <c r="AD793" s="214">
        <v>42.466900000000003</v>
      </c>
      <c r="AE793" s="215" t="s">
        <v>2477</v>
      </c>
      <c r="AF793" s="271" t="s">
        <v>218</v>
      </c>
      <c r="AG793" s="216" t="s">
        <v>2478</v>
      </c>
      <c r="AH793" s="217">
        <v>1097455</v>
      </c>
      <c r="AI793" s="215" t="s">
        <v>2479</v>
      </c>
      <c r="AJ793" s="233"/>
      <c r="AK793" s="218">
        <v>201000</v>
      </c>
      <c r="AL793" s="212" t="s">
        <v>2227</v>
      </c>
    </row>
    <row r="794" spans="1:38" s="1" customFormat="1" ht="58.5">
      <c r="A794" s="207" t="s">
        <v>2480</v>
      </c>
      <c r="N794" s="11"/>
      <c r="O794" s="11"/>
      <c r="AC794" s="205">
        <v>87</v>
      </c>
      <c r="AD794" s="206">
        <v>28.209599999999998</v>
      </c>
      <c r="AE794" s="207" t="s">
        <v>2480</v>
      </c>
      <c r="AF794" s="208" t="s">
        <v>1271</v>
      </c>
      <c r="AG794" s="208" t="s">
        <v>2481</v>
      </c>
      <c r="AH794" s="210">
        <v>1097307</v>
      </c>
      <c r="AI794" s="207" t="s">
        <v>2482</v>
      </c>
      <c r="AJ794" s="232"/>
      <c r="AK794" s="211">
        <v>201000</v>
      </c>
      <c r="AL794" s="212" t="s">
        <v>2227</v>
      </c>
    </row>
    <row r="795" spans="1:38" s="1" customFormat="1" ht="39">
      <c r="A795" s="215" t="s">
        <v>2483</v>
      </c>
      <c r="N795" s="11"/>
      <c r="O795" s="11"/>
      <c r="AC795" s="213">
        <v>88</v>
      </c>
      <c r="AD795" s="214">
        <v>28.023800000000001</v>
      </c>
      <c r="AE795" s="215" t="s">
        <v>2483</v>
      </c>
      <c r="AF795" s="271" t="s">
        <v>218</v>
      </c>
      <c r="AG795" s="216" t="s">
        <v>2484</v>
      </c>
      <c r="AH795" s="217">
        <v>1097791</v>
      </c>
      <c r="AI795" s="215" t="s">
        <v>2485</v>
      </c>
      <c r="AJ795" s="233"/>
      <c r="AK795" s="218">
        <v>201000</v>
      </c>
      <c r="AL795" s="212" t="s">
        <v>2227</v>
      </c>
    </row>
    <row r="796" spans="1:38" s="1" customFormat="1" ht="48.75">
      <c r="A796" s="207" t="s">
        <v>2486</v>
      </c>
      <c r="N796" s="11"/>
      <c r="O796" s="11"/>
      <c r="AC796" s="205">
        <v>89</v>
      </c>
      <c r="AD796" s="206">
        <v>11.1935</v>
      </c>
      <c r="AE796" s="207" t="s">
        <v>2486</v>
      </c>
      <c r="AF796" s="208" t="s">
        <v>218</v>
      </c>
      <c r="AG796" s="208" t="s">
        <v>2487</v>
      </c>
      <c r="AH796" s="210">
        <v>1097352</v>
      </c>
      <c r="AI796" s="207" t="s">
        <v>2488</v>
      </c>
      <c r="AJ796" s="232"/>
      <c r="AK796" s="211">
        <v>201000</v>
      </c>
      <c r="AL796" s="212" t="s">
        <v>2227</v>
      </c>
    </row>
    <row r="797" spans="1:38" s="1" customFormat="1" ht="39">
      <c r="A797" s="215" t="s">
        <v>2489</v>
      </c>
      <c r="N797" s="11"/>
      <c r="O797" s="11"/>
      <c r="AC797" s="213">
        <v>90</v>
      </c>
      <c r="AD797" s="214">
        <v>4.8094999999999999</v>
      </c>
      <c r="AE797" s="215" t="s">
        <v>2489</v>
      </c>
      <c r="AF797" s="271" t="s">
        <v>218</v>
      </c>
      <c r="AG797" s="216" t="s">
        <v>2490</v>
      </c>
      <c r="AH797" s="217">
        <v>1096840</v>
      </c>
      <c r="AI797" s="215" t="s">
        <v>2491</v>
      </c>
      <c r="AJ797" s="233"/>
      <c r="AK797" s="218">
        <v>201000</v>
      </c>
      <c r="AL797" s="212" t="s">
        <v>2227</v>
      </c>
    </row>
    <row r="798" spans="1:38" s="1" customFormat="1" ht="59.25">
      <c r="A798" s="302" t="s">
        <v>2492</v>
      </c>
      <c r="N798" s="11"/>
      <c r="O798" s="11"/>
      <c r="AC798" s="323">
        <v>1</v>
      </c>
      <c r="AD798" s="301">
        <v>50.7211</v>
      </c>
      <c r="AE798" s="302" t="s">
        <v>2492</v>
      </c>
      <c r="AF798" s="303" t="s">
        <v>2207</v>
      </c>
      <c r="AG798" s="303" t="s">
        <v>2493</v>
      </c>
      <c r="AH798" s="302">
        <v>1097803</v>
      </c>
      <c r="AI798" s="324" t="s">
        <v>2494</v>
      </c>
      <c r="AJ798" s="302" t="s">
        <v>2495</v>
      </c>
      <c r="AK798" s="325" t="s">
        <v>2496</v>
      </c>
      <c r="AL798" s="240" t="s">
        <v>2497</v>
      </c>
    </row>
    <row r="799" spans="1:38" s="1" customFormat="1" ht="49.5">
      <c r="A799" s="328" t="s">
        <v>2498</v>
      </c>
      <c r="N799" s="11"/>
      <c r="O799" s="11"/>
      <c r="AC799" s="326">
        <v>2</v>
      </c>
      <c r="AD799" s="327">
        <v>43.518099999999997</v>
      </c>
      <c r="AE799" s="328" t="s">
        <v>2498</v>
      </c>
      <c r="AF799" s="329" t="s">
        <v>2499</v>
      </c>
      <c r="AG799" s="328" t="s">
        <v>2500</v>
      </c>
      <c r="AH799" s="328">
        <v>1097683</v>
      </c>
      <c r="AI799" s="328" t="s">
        <v>2501</v>
      </c>
      <c r="AJ799" s="328" t="s">
        <v>274</v>
      </c>
      <c r="AK799" s="330" t="s">
        <v>275</v>
      </c>
      <c r="AL799" s="240" t="s">
        <v>2497</v>
      </c>
    </row>
    <row r="800" spans="1:38" s="1" customFormat="1" ht="59.25" thickBot="1">
      <c r="A800" s="313" t="s">
        <v>2502</v>
      </c>
      <c r="N800" s="11"/>
      <c r="O800" s="11"/>
      <c r="AC800" s="311">
        <v>3</v>
      </c>
      <c r="AD800" s="312">
        <v>42.880099999999999</v>
      </c>
      <c r="AE800" s="313" t="s">
        <v>2502</v>
      </c>
      <c r="AF800" s="314" t="s">
        <v>2503</v>
      </c>
      <c r="AG800" s="314" t="s">
        <v>2504</v>
      </c>
      <c r="AH800" s="313">
        <v>1097228</v>
      </c>
      <c r="AI800" s="313" t="s">
        <v>2505</v>
      </c>
      <c r="AJ800" s="313" t="s">
        <v>2495</v>
      </c>
      <c r="AK800" s="315" t="s">
        <v>275</v>
      </c>
      <c r="AL800" s="240" t="s">
        <v>2497</v>
      </c>
    </row>
    <row r="801" spans="1:38" s="1" customFormat="1" ht="40.5">
      <c r="A801" s="245" t="s">
        <v>2506</v>
      </c>
      <c r="N801" s="11"/>
      <c r="O801" s="11"/>
      <c r="AC801" s="241">
        <v>4</v>
      </c>
      <c r="AD801" s="242">
        <v>42.544800000000002</v>
      </c>
      <c r="AE801" s="245" t="s">
        <v>2506</v>
      </c>
      <c r="AF801" s="244" t="s">
        <v>2507</v>
      </c>
      <c r="AG801" s="244" t="s">
        <v>2508</v>
      </c>
      <c r="AH801" s="245">
        <v>1097233</v>
      </c>
      <c r="AI801" s="245" t="s">
        <v>2509</v>
      </c>
      <c r="AJ801" s="247" t="s">
        <v>281</v>
      </c>
      <c r="AK801" s="248" t="s">
        <v>275</v>
      </c>
      <c r="AL801" s="240" t="s">
        <v>2497</v>
      </c>
    </row>
    <row r="802" spans="1:38" s="1" customFormat="1" ht="40.5">
      <c r="A802" s="302" t="s">
        <v>2510</v>
      </c>
      <c r="N802" s="11"/>
      <c r="O802" s="11"/>
      <c r="AC802" s="323">
        <v>5</v>
      </c>
      <c r="AD802" s="301">
        <v>42.538400000000003</v>
      </c>
      <c r="AE802" s="302" t="s">
        <v>2510</v>
      </c>
      <c r="AF802" s="303" t="s">
        <v>2507</v>
      </c>
      <c r="AG802" s="302" t="s">
        <v>2511</v>
      </c>
      <c r="AH802" s="302">
        <v>1096890</v>
      </c>
      <c r="AI802" s="302" t="s">
        <v>2512</v>
      </c>
      <c r="AJ802" s="304" t="s">
        <v>281</v>
      </c>
      <c r="AK802" s="325" t="s">
        <v>275</v>
      </c>
      <c r="AL802" s="240" t="s">
        <v>2497</v>
      </c>
    </row>
    <row r="803" spans="1:38" s="1" customFormat="1" ht="40.5">
      <c r="A803" s="328" t="s">
        <v>2513</v>
      </c>
      <c r="N803" s="11"/>
      <c r="O803" s="11"/>
      <c r="AC803" s="326">
        <v>6</v>
      </c>
      <c r="AD803" s="327">
        <v>42.426900000000003</v>
      </c>
      <c r="AE803" s="328" t="s">
        <v>2513</v>
      </c>
      <c r="AF803" s="329" t="s">
        <v>2507</v>
      </c>
      <c r="AG803" s="329" t="s">
        <v>2514</v>
      </c>
      <c r="AH803" s="328">
        <v>1097043</v>
      </c>
      <c r="AI803" s="328" t="s">
        <v>2515</v>
      </c>
      <c r="AJ803" s="331" t="s">
        <v>281</v>
      </c>
      <c r="AK803" s="330" t="s">
        <v>275</v>
      </c>
      <c r="AL803" s="240" t="s">
        <v>2497</v>
      </c>
    </row>
    <row r="804" spans="1:38" s="1" customFormat="1" ht="39">
      <c r="A804" s="207" t="s">
        <v>2516</v>
      </c>
      <c r="N804" s="11"/>
      <c r="O804" s="11"/>
      <c r="AC804" s="205">
        <v>1</v>
      </c>
      <c r="AD804" s="206">
        <v>59.5593</v>
      </c>
      <c r="AE804" s="207" t="s">
        <v>2516</v>
      </c>
      <c r="AF804" s="209" t="s">
        <v>210</v>
      </c>
      <c r="AG804" s="209" t="s">
        <v>2517</v>
      </c>
      <c r="AH804" s="210">
        <v>1097205</v>
      </c>
      <c r="AI804" s="207" t="s">
        <v>2518</v>
      </c>
      <c r="AJ804" s="209" t="s">
        <v>173</v>
      </c>
      <c r="AK804" s="211">
        <v>201000</v>
      </c>
      <c r="AL804" s="212" t="s">
        <v>2519</v>
      </c>
    </row>
    <row r="805" spans="1:38" s="1" customFormat="1" ht="48.75">
      <c r="A805" s="215" t="s">
        <v>2520</v>
      </c>
      <c r="N805" s="11"/>
      <c r="O805" s="11"/>
      <c r="AC805" s="213">
        <v>2</v>
      </c>
      <c r="AD805" s="214">
        <v>56.553400000000003</v>
      </c>
      <c r="AE805" s="215" t="s">
        <v>2520</v>
      </c>
      <c r="AF805" s="216" t="s">
        <v>210</v>
      </c>
      <c r="AG805" s="216" t="s">
        <v>2521</v>
      </c>
      <c r="AH805" s="217">
        <v>1097541</v>
      </c>
      <c r="AI805" s="215" t="s">
        <v>2522</v>
      </c>
      <c r="AJ805" s="216" t="s">
        <v>173</v>
      </c>
      <c r="AK805" s="218">
        <v>201000</v>
      </c>
      <c r="AL805" s="212" t="s">
        <v>2519</v>
      </c>
    </row>
    <row r="806" spans="1:38" s="1" customFormat="1" ht="68.25">
      <c r="A806" s="207" t="s">
        <v>2523</v>
      </c>
      <c r="N806" s="11"/>
      <c r="O806" s="11"/>
      <c r="AC806" s="205">
        <v>3</v>
      </c>
      <c r="AD806" s="206">
        <v>55.626399999999997</v>
      </c>
      <c r="AE806" s="207" t="s">
        <v>2523</v>
      </c>
      <c r="AF806" s="209" t="s">
        <v>214</v>
      </c>
      <c r="AG806" s="209" t="s">
        <v>2524</v>
      </c>
      <c r="AH806" s="210">
        <v>1097130</v>
      </c>
      <c r="AI806" s="207" t="s">
        <v>2525</v>
      </c>
      <c r="AJ806" s="209" t="s">
        <v>173</v>
      </c>
      <c r="AK806" s="211">
        <v>201000</v>
      </c>
      <c r="AL806" s="212" t="s">
        <v>2519</v>
      </c>
    </row>
    <row r="807" spans="1:38" s="1" customFormat="1" ht="39">
      <c r="A807" s="215" t="s">
        <v>2526</v>
      </c>
      <c r="N807" s="11"/>
      <c r="O807" s="11"/>
      <c r="AC807" s="213">
        <v>4</v>
      </c>
      <c r="AD807" s="214">
        <v>55.108800000000002</v>
      </c>
      <c r="AE807" s="215" t="s">
        <v>2526</v>
      </c>
      <c r="AF807" s="216" t="s">
        <v>170</v>
      </c>
      <c r="AG807" s="216" t="s">
        <v>2527</v>
      </c>
      <c r="AH807" s="217">
        <v>1097016</v>
      </c>
      <c r="AI807" s="215" t="s">
        <v>2528</v>
      </c>
      <c r="AJ807" s="216" t="s">
        <v>173</v>
      </c>
      <c r="AK807" s="218">
        <v>201000</v>
      </c>
      <c r="AL807" s="212" t="s">
        <v>2519</v>
      </c>
    </row>
    <row r="808" spans="1:38" s="1" customFormat="1" ht="39">
      <c r="A808" s="207" t="s">
        <v>2529</v>
      </c>
      <c r="N808" s="11"/>
      <c r="O808" s="11"/>
      <c r="AC808" s="205">
        <v>5</v>
      </c>
      <c r="AD808" s="206">
        <v>51.2151</v>
      </c>
      <c r="AE808" s="207" t="s">
        <v>2529</v>
      </c>
      <c r="AF808" s="209" t="s">
        <v>170</v>
      </c>
      <c r="AG808" s="209" t="s">
        <v>2530</v>
      </c>
      <c r="AH808" s="210">
        <v>1097264</v>
      </c>
      <c r="AI808" s="207" t="s">
        <v>2531</v>
      </c>
      <c r="AJ808" s="209" t="s">
        <v>173</v>
      </c>
      <c r="AK808" s="211">
        <v>201000</v>
      </c>
      <c r="AL808" s="212" t="s">
        <v>2519</v>
      </c>
    </row>
    <row r="809" spans="1:38" s="1" customFormat="1" ht="68.25">
      <c r="A809" s="215" t="s">
        <v>2532</v>
      </c>
      <c r="N809" s="11"/>
      <c r="O809" s="11"/>
      <c r="AC809" s="213">
        <v>6</v>
      </c>
      <c r="AD809" s="214">
        <v>50.878399999999999</v>
      </c>
      <c r="AE809" s="215" t="s">
        <v>2532</v>
      </c>
      <c r="AF809" s="216" t="s">
        <v>214</v>
      </c>
      <c r="AG809" s="216" t="s">
        <v>2533</v>
      </c>
      <c r="AH809" s="217">
        <v>1097337</v>
      </c>
      <c r="AI809" s="215" t="s">
        <v>2534</v>
      </c>
      <c r="AJ809" s="216" t="s">
        <v>173</v>
      </c>
      <c r="AK809" s="218">
        <v>201000</v>
      </c>
      <c r="AL809" s="212" t="s">
        <v>2519</v>
      </c>
    </row>
    <row r="810" spans="1:38" s="1" customFormat="1" ht="39">
      <c r="A810" s="207" t="s">
        <v>2535</v>
      </c>
      <c r="N810" s="11"/>
      <c r="O810" s="11"/>
      <c r="AC810" s="205">
        <v>7</v>
      </c>
      <c r="AD810" s="206">
        <v>50.868400000000001</v>
      </c>
      <c r="AE810" s="207" t="s">
        <v>2535</v>
      </c>
      <c r="AF810" s="209" t="s">
        <v>210</v>
      </c>
      <c r="AG810" s="209" t="s">
        <v>2536</v>
      </c>
      <c r="AH810" s="210">
        <v>1096994</v>
      </c>
      <c r="AI810" s="207" t="s">
        <v>2537</v>
      </c>
      <c r="AJ810" s="209" t="s">
        <v>173</v>
      </c>
      <c r="AK810" s="211">
        <v>201000</v>
      </c>
      <c r="AL810" s="212" t="s">
        <v>2519</v>
      </c>
    </row>
    <row r="811" spans="1:38" s="1" customFormat="1" ht="48.75">
      <c r="A811" s="215" t="s">
        <v>2538</v>
      </c>
      <c r="N811" s="11"/>
      <c r="O811" s="11"/>
      <c r="AC811" s="213">
        <v>8</v>
      </c>
      <c r="AD811" s="214">
        <v>49.532200000000003</v>
      </c>
      <c r="AE811" s="215" t="s">
        <v>2538</v>
      </c>
      <c r="AF811" s="216" t="s">
        <v>188</v>
      </c>
      <c r="AG811" s="216" t="s">
        <v>2539</v>
      </c>
      <c r="AH811" s="217">
        <v>1097273</v>
      </c>
      <c r="AI811" s="215" t="s">
        <v>2540</v>
      </c>
      <c r="AJ811" s="216" t="s">
        <v>173</v>
      </c>
      <c r="AK811" s="218">
        <v>201000</v>
      </c>
      <c r="AL811" s="212" t="s">
        <v>2519</v>
      </c>
    </row>
    <row r="812" spans="1:38" s="1" customFormat="1" ht="58.5">
      <c r="A812" s="207" t="s">
        <v>2541</v>
      </c>
      <c r="N812" s="11"/>
      <c r="O812" s="11"/>
      <c r="AC812" s="205">
        <v>9</v>
      </c>
      <c r="AD812" s="206">
        <v>49.469900000000003</v>
      </c>
      <c r="AE812" s="207" t="s">
        <v>2541</v>
      </c>
      <c r="AF812" s="209" t="s">
        <v>287</v>
      </c>
      <c r="AG812" s="209" t="s">
        <v>2542</v>
      </c>
      <c r="AH812" s="210">
        <v>1097028</v>
      </c>
      <c r="AI812" s="207" t="s">
        <v>2543</v>
      </c>
      <c r="AJ812" s="209" t="s">
        <v>173</v>
      </c>
      <c r="AK812" s="211">
        <v>201000</v>
      </c>
      <c r="AL812" s="212" t="s">
        <v>2519</v>
      </c>
    </row>
    <row r="813" spans="1:38" s="1" customFormat="1" ht="39">
      <c r="A813" s="215" t="s">
        <v>2544</v>
      </c>
      <c r="N813" s="11"/>
      <c r="O813" s="11"/>
      <c r="AC813" s="213">
        <v>10</v>
      </c>
      <c r="AD813" s="214">
        <v>48.677900000000001</v>
      </c>
      <c r="AE813" s="215" t="s">
        <v>2544</v>
      </c>
      <c r="AF813" s="216" t="s">
        <v>210</v>
      </c>
      <c r="AG813" s="216" t="s">
        <v>2545</v>
      </c>
      <c r="AH813" s="217">
        <v>1097181</v>
      </c>
      <c r="AI813" s="215" t="s">
        <v>2546</v>
      </c>
      <c r="AJ813" s="216" t="s">
        <v>173</v>
      </c>
      <c r="AK813" s="218">
        <v>201000</v>
      </c>
      <c r="AL813" s="212" t="s">
        <v>2519</v>
      </c>
    </row>
    <row r="814" spans="1:38" s="1" customFormat="1" ht="39">
      <c r="A814" s="207" t="s">
        <v>2547</v>
      </c>
      <c r="N814" s="11"/>
      <c r="O814" s="11"/>
      <c r="AC814" s="205">
        <v>11</v>
      </c>
      <c r="AD814" s="206">
        <v>47.861499999999999</v>
      </c>
      <c r="AE814" s="207" t="s">
        <v>2547</v>
      </c>
      <c r="AF814" s="209" t="s">
        <v>170</v>
      </c>
      <c r="AG814" s="209" t="s">
        <v>2548</v>
      </c>
      <c r="AH814" s="210">
        <v>1096925</v>
      </c>
      <c r="AI814" s="207" t="s">
        <v>2549</v>
      </c>
      <c r="AJ814" s="209" t="s">
        <v>173</v>
      </c>
      <c r="AK814" s="211">
        <v>201000</v>
      </c>
      <c r="AL814" s="212" t="s">
        <v>2519</v>
      </c>
    </row>
    <row r="815" spans="1:38" s="1" customFormat="1" ht="58.5">
      <c r="A815" s="215" t="s">
        <v>2550</v>
      </c>
      <c r="N815" s="11"/>
      <c r="O815" s="11"/>
      <c r="AC815" s="213">
        <v>12</v>
      </c>
      <c r="AD815" s="214">
        <v>47.6875</v>
      </c>
      <c r="AE815" s="215" t="s">
        <v>2550</v>
      </c>
      <c r="AF815" s="216" t="s">
        <v>287</v>
      </c>
      <c r="AG815" s="216" t="s">
        <v>2551</v>
      </c>
      <c r="AH815" s="217">
        <v>1097076</v>
      </c>
      <c r="AI815" s="215" t="s">
        <v>2552</v>
      </c>
      <c r="AJ815" s="216" t="s">
        <v>173</v>
      </c>
      <c r="AK815" s="218">
        <v>201000</v>
      </c>
      <c r="AL815" s="212" t="s">
        <v>2519</v>
      </c>
    </row>
    <row r="816" spans="1:38" s="1" customFormat="1" ht="48.75">
      <c r="A816" s="207" t="s">
        <v>2553</v>
      </c>
      <c r="N816" s="11"/>
      <c r="O816" s="11"/>
      <c r="AC816" s="205">
        <v>13</v>
      </c>
      <c r="AD816" s="206">
        <v>47.391500000000001</v>
      </c>
      <c r="AE816" s="207" t="s">
        <v>2553</v>
      </c>
      <c r="AF816" s="209" t="s">
        <v>188</v>
      </c>
      <c r="AG816" s="209" t="s">
        <v>2554</v>
      </c>
      <c r="AH816" s="210">
        <v>1097121</v>
      </c>
      <c r="AI816" s="207" t="s">
        <v>2555</v>
      </c>
      <c r="AJ816" s="209" t="s">
        <v>173</v>
      </c>
      <c r="AK816" s="211">
        <v>201000</v>
      </c>
      <c r="AL816" s="212" t="s">
        <v>2519</v>
      </c>
    </row>
    <row r="817" spans="1:38" s="1" customFormat="1" ht="39">
      <c r="A817" s="215" t="s">
        <v>2556</v>
      </c>
      <c r="N817" s="11"/>
      <c r="O817" s="11"/>
      <c r="AC817" s="213">
        <v>14</v>
      </c>
      <c r="AD817" s="214">
        <v>47.185699999999997</v>
      </c>
      <c r="AE817" s="215" t="s">
        <v>2556</v>
      </c>
      <c r="AF817" s="216" t="s">
        <v>170</v>
      </c>
      <c r="AG817" s="216" t="s">
        <v>2557</v>
      </c>
      <c r="AH817" s="217">
        <v>1096835</v>
      </c>
      <c r="AI817" s="215" t="s">
        <v>2558</v>
      </c>
      <c r="AJ817" s="216" t="s">
        <v>173</v>
      </c>
      <c r="AK817" s="218">
        <v>201000</v>
      </c>
      <c r="AL817" s="212" t="s">
        <v>2519</v>
      </c>
    </row>
    <row r="818" spans="1:38" s="1" customFormat="1" ht="48.75">
      <c r="A818" s="221" t="s">
        <v>2559</v>
      </c>
      <c r="N818" s="11"/>
      <c r="O818" s="11"/>
      <c r="AC818" s="219">
        <v>15</v>
      </c>
      <c r="AD818" s="220">
        <v>46.991900000000001</v>
      </c>
      <c r="AE818" s="221" t="s">
        <v>2559</v>
      </c>
      <c r="AF818" s="222" t="s">
        <v>170</v>
      </c>
      <c r="AG818" s="222" t="s">
        <v>2560</v>
      </c>
      <c r="AH818" s="223">
        <v>1097395</v>
      </c>
      <c r="AI818" s="221" t="s">
        <v>2561</v>
      </c>
      <c r="AJ818" s="222" t="s">
        <v>173</v>
      </c>
      <c r="AK818" s="224">
        <v>201000</v>
      </c>
      <c r="AL818" s="212" t="s">
        <v>2519</v>
      </c>
    </row>
    <row r="819" spans="1:38" s="1" customFormat="1" ht="39">
      <c r="A819" s="227" t="s">
        <v>2562</v>
      </c>
      <c r="N819" s="11"/>
      <c r="O819" s="11"/>
      <c r="AC819" s="225">
        <v>16</v>
      </c>
      <c r="AD819" s="226">
        <v>46.863599999999998</v>
      </c>
      <c r="AE819" s="227" t="s">
        <v>2562</v>
      </c>
      <c r="AF819" s="228" t="s">
        <v>218</v>
      </c>
      <c r="AG819" s="228" t="s">
        <v>2563</v>
      </c>
      <c r="AH819" s="229">
        <v>1097596</v>
      </c>
      <c r="AI819" s="227" t="s">
        <v>2564</v>
      </c>
      <c r="AJ819" s="230"/>
      <c r="AK819" s="231">
        <v>201000</v>
      </c>
      <c r="AL819" s="212" t="s">
        <v>2519</v>
      </c>
    </row>
    <row r="820" spans="1:38" s="1" customFormat="1" ht="58.5">
      <c r="A820" s="207" t="s">
        <v>2565</v>
      </c>
      <c r="N820" s="11"/>
      <c r="O820" s="11"/>
      <c r="AC820" s="205">
        <v>17</v>
      </c>
      <c r="AD820" s="206">
        <v>46.750900000000001</v>
      </c>
      <c r="AE820" s="207" t="s">
        <v>2565</v>
      </c>
      <c r="AF820" s="209" t="s">
        <v>287</v>
      </c>
      <c r="AG820" s="209" t="s">
        <v>2566</v>
      </c>
      <c r="AH820" s="210">
        <v>1097544</v>
      </c>
      <c r="AI820" s="207" t="s">
        <v>2567</v>
      </c>
      <c r="AJ820" s="232"/>
      <c r="AK820" s="211">
        <v>201000</v>
      </c>
      <c r="AL820" s="212" t="s">
        <v>2519</v>
      </c>
    </row>
    <row r="821" spans="1:38" s="1" customFormat="1" ht="39">
      <c r="A821" s="215" t="s">
        <v>2568</v>
      </c>
      <c r="N821" s="11"/>
      <c r="O821" s="11"/>
      <c r="AC821" s="213">
        <v>18</v>
      </c>
      <c r="AD821" s="214">
        <v>46.7121</v>
      </c>
      <c r="AE821" s="215" t="s">
        <v>2568</v>
      </c>
      <c r="AF821" s="216" t="s">
        <v>170</v>
      </c>
      <c r="AG821" s="216" t="s">
        <v>2569</v>
      </c>
      <c r="AH821" s="217">
        <v>1097361</v>
      </c>
      <c r="AI821" s="215" t="s">
        <v>2570</v>
      </c>
      <c r="AJ821" s="233"/>
      <c r="AK821" s="218">
        <v>201000</v>
      </c>
      <c r="AL821" s="212" t="s">
        <v>2519</v>
      </c>
    </row>
    <row r="822" spans="1:38" s="1" customFormat="1" ht="39">
      <c r="A822" s="207" t="s">
        <v>2571</v>
      </c>
      <c r="N822" s="11"/>
      <c r="O822" s="11"/>
      <c r="AC822" s="205">
        <v>19</v>
      </c>
      <c r="AD822" s="206">
        <v>46.616100000000003</v>
      </c>
      <c r="AE822" s="207" t="s">
        <v>2571</v>
      </c>
      <c r="AF822" s="209" t="s">
        <v>170</v>
      </c>
      <c r="AG822" s="209" t="s">
        <v>2572</v>
      </c>
      <c r="AH822" s="210">
        <v>1097662</v>
      </c>
      <c r="AI822" s="207" t="s">
        <v>2573</v>
      </c>
      <c r="AJ822" s="232"/>
      <c r="AK822" s="211">
        <v>200999.92</v>
      </c>
      <c r="AL822" s="212" t="s">
        <v>2519</v>
      </c>
    </row>
    <row r="823" spans="1:38" s="1" customFormat="1" ht="58.5">
      <c r="A823" s="215" t="s">
        <v>2574</v>
      </c>
      <c r="N823" s="11"/>
      <c r="O823" s="11"/>
      <c r="AC823" s="213">
        <v>20</v>
      </c>
      <c r="AD823" s="214">
        <v>46.528399999999998</v>
      </c>
      <c r="AE823" s="215" t="s">
        <v>2574</v>
      </c>
      <c r="AF823" s="216" t="s">
        <v>178</v>
      </c>
      <c r="AG823" s="216" t="s">
        <v>2575</v>
      </c>
      <c r="AH823" s="217">
        <v>1097115</v>
      </c>
      <c r="AI823" s="215" t="s">
        <v>2576</v>
      </c>
      <c r="AJ823" s="233"/>
      <c r="AK823" s="218">
        <v>201000</v>
      </c>
      <c r="AL823" s="212" t="s">
        <v>2519</v>
      </c>
    </row>
    <row r="824" spans="1:38" s="1" customFormat="1" ht="58.5">
      <c r="A824" s="207" t="s">
        <v>2577</v>
      </c>
      <c r="N824" s="11"/>
      <c r="O824" s="11"/>
      <c r="AC824" s="205">
        <v>21</v>
      </c>
      <c r="AD824" s="206">
        <v>46.311399999999999</v>
      </c>
      <c r="AE824" s="207" t="s">
        <v>2577</v>
      </c>
      <c r="AF824" s="209" t="s">
        <v>178</v>
      </c>
      <c r="AG824" s="209" t="s">
        <v>2578</v>
      </c>
      <c r="AH824" s="210">
        <v>1097365</v>
      </c>
      <c r="AI824" s="207" t="s">
        <v>2579</v>
      </c>
      <c r="AJ824" s="232"/>
      <c r="AK824" s="211">
        <v>201000</v>
      </c>
      <c r="AL824" s="212" t="s">
        <v>2519</v>
      </c>
    </row>
    <row r="825" spans="1:38" s="1" customFormat="1" ht="39">
      <c r="A825" s="215" t="s">
        <v>2580</v>
      </c>
      <c r="N825" s="11"/>
      <c r="O825" s="11"/>
      <c r="AC825" s="213">
        <v>22</v>
      </c>
      <c r="AD825" s="214">
        <v>45.161700000000003</v>
      </c>
      <c r="AE825" s="215" t="s">
        <v>2580</v>
      </c>
      <c r="AF825" s="216" t="s">
        <v>170</v>
      </c>
      <c r="AG825" s="216" t="s">
        <v>2581</v>
      </c>
      <c r="AH825" s="217">
        <v>1097229</v>
      </c>
      <c r="AI825" s="215" t="s">
        <v>2582</v>
      </c>
      <c r="AJ825" s="233"/>
      <c r="AK825" s="218">
        <v>201000</v>
      </c>
      <c r="AL825" s="212" t="s">
        <v>2519</v>
      </c>
    </row>
    <row r="826" spans="1:38" s="1" customFormat="1" ht="48.75">
      <c r="A826" s="207" t="s">
        <v>2583</v>
      </c>
      <c r="N826" s="11"/>
      <c r="O826" s="11"/>
      <c r="AC826" s="205">
        <v>23</v>
      </c>
      <c r="AD826" s="206">
        <v>44.774000000000001</v>
      </c>
      <c r="AE826" s="207" t="s">
        <v>2583</v>
      </c>
      <c r="AF826" s="209" t="s">
        <v>170</v>
      </c>
      <c r="AG826" s="209" t="s">
        <v>2584</v>
      </c>
      <c r="AH826" s="210">
        <v>1096836</v>
      </c>
      <c r="AI826" s="207" t="s">
        <v>2585</v>
      </c>
      <c r="AJ826" s="232"/>
      <c r="AK826" s="211">
        <v>201000</v>
      </c>
      <c r="AL826" s="212" t="s">
        <v>2519</v>
      </c>
    </row>
    <row r="827" spans="1:38" s="1" customFormat="1" ht="58.5">
      <c r="A827" s="215" t="s">
        <v>2586</v>
      </c>
      <c r="N827" s="11"/>
      <c r="O827" s="11"/>
      <c r="AC827" s="213">
        <v>24</v>
      </c>
      <c r="AD827" s="214">
        <v>44.543100000000003</v>
      </c>
      <c r="AE827" s="215" t="s">
        <v>2586</v>
      </c>
      <c r="AF827" s="216" t="s">
        <v>287</v>
      </c>
      <c r="AG827" s="216" t="s">
        <v>2587</v>
      </c>
      <c r="AH827" s="217">
        <v>1096969</v>
      </c>
      <c r="AI827" s="215" t="s">
        <v>2588</v>
      </c>
      <c r="AJ827" s="233"/>
      <c r="AK827" s="218">
        <v>201000</v>
      </c>
      <c r="AL827" s="212" t="s">
        <v>2519</v>
      </c>
    </row>
    <row r="828" spans="1:38" s="1" customFormat="1" ht="48.75">
      <c r="A828" s="207" t="s">
        <v>2589</v>
      </c>
      <c r="N828" s="11"/>
      <c r="O828" s="11"/>
      <c r="AC828" s="205">
        <v>25</v>
      </c>
      <c r="AD828" s="206">
        <v>43.53</v>
      </c>
      <c r="AE828" s="207" t="s">
        <v>2589</v>
      </c>
      <c r="AF828" s="209" t="s">
        <v>170</v>
      </c>
      <c r="AG828" s="209" t="s">
        <v>2590</v>
      </c>
      <c r="AH828" s="210">
        <v>1097022</v>
      </c>
      <c r="AI828" s="207" t="s">
        <v>2591</v>
      </c>
      <c r="AJ828" s="232"/>
      <c r="AK828" s="211">
        <v>201000</v>
      </c>
      <c r="AL828" s="212" t="s">
        <v>2519</v>
      </c>
    </row>
    <row r="829" spans="1:38" s="1" customFormat="1" ht="39">
      <c r="A829" s="215" t="s">
        <v>2592</v>
      </c>
      <c r="N829" s="11"/>
      <c r="O829" s="11"/>
      <c r="AC829" s="213">
        <v>26</v>
      </c>
      <c r="AD829" s="214">
        <v>43.237099999999998</v>
      </c>
      <c r="AE829" s="215" t="s">
        <v>2592</v>
      </c>
      <c r="AF829" s="216" t="s">
        <v>170</v>
      </c>
      <c r="AG829" s="216" t="s">
        <v>2593</v>
      </c>
      <c r="AH829" s="217">
        <v>1097555</v>
      </c>
      <c r="AI829" s="215" t="s">
        <v>2594</v>
      </c>
      <c r="AJ829" s="233"/>
      <c r="AK829" s="218">
        <v>201000</v>
      </c>
      <c r="AL829" s="212" t="s">
        <v>2519</v>
      </c>
    </row>
    <row r="830" spans="1:38" s="1" customFormat="1" ht="39">
      <c r="A830" s="207" t="s">
        <v>2595</v>
      </c>
      <c r="N830" s="11"/>
      <c r="O830" s="11"/>
      <c r="AC830" s="205">
        <v>27</v>
      </c>
      <c r="AD830" s="206">
        <v>42.762799999999999</v>
      </c>
      <c r="AE830" s="207" t="s">
        <v>2595</v>
      </c>
      <c r="AF830" s="209" t="s">
        <v>210</v>
      </c>
      <c r="AG830" s="209" t="s">
        <v>2596</v>
      </c>
      <c r="AH830" s="210">
        <v>1096825</v>
      </c>
      <c r="AI830" s="207" t="s">
        <v>2597</v>
      </c>
      <c r="AJ830" s="232"/>
      <c r="AK830" s="211">
        <v>201000</v>
      </c>
      <c r="AL830" s="212" t="s">
        <v>2519</v>
      </c>
    </row>
    <row r="831" spans="1:38" s="1" customFormat="1" ht="39">
      <c r="A831" s="215" t="s">
        <v>2598</v>
      </c>
      <c r="N831" s="11"/>
      <c r="O831" s="11"/>
      <c r="AC831" s="213">
        <v>28</v>
      </c>
      <c r="AD831" s="214">
        <v>42.6372</v>
      </c>
      <c r="AE831" s="215" t="s">
        <v>2598</v>
      </c>
      <c r="AF831" s="216" t="s">
        <v>170</v>
      </c>
      <c r="AG831" s="216" t="s">
        <v>2599</v>
      </c>
      <c r="AH831" s="217">
        <v>1097397</v>
      </c>
      <c r="AI831" s="215" t="s">
        <v>2600</v>
      </c>
      <c r="AJ831" s="233"/>
      <c r="AK831" s="218">
        <v>201000</v>
      </c>
      <c r="AL831" s="212" t="s">
        <v>2519</v>
      </c>
    </row>
    <row r="832" spans="1:38" s="1" customFormat="1" ht="68.25">
      <c r="A832" s="207" t="s">
        <v>2601</v>
      </c>
      <c r="N832" s="11"/>
      <c r="O832" s="11"/>
      <c r="AC832" s="205">
        <v>29</v>
      </c>
      <c r="AD832" s="206">
        <v>42.621899999999997</v>
      </c>
      <c r="AE832" s="207" t="s">
        <v>2601</v>
      </c>
      <c r="AF832" s="209" t="s">
        <v>2602</v>
      </c>
      <c r="AG832" s="209" t="s">
        <v>2603</v>
      </c>
      <c r="AH832" s="210">
        <v>1097186</v>
      </c>
      <c r="AI832" s="207" t="s">
        <v>2604</v>
      </c>
      <c r="AJ832" s="232"/>
      <c r="AK832" s="211">
        <v>200999.94</v>
      </c>
      <c r="AL832" s="212" t="s">
        <v>2519</v>
      </c>
    </row>
    <row r="833" spans="1:38" s="1" customFormat="1" ht="39">
      <c r="A833" s="215" t="s">
        <v>2605</v>
      </c>
      <c r="N833" s="11"/>
      <c r="O833" s="11"/>
      <c r="AC833" s="213">
        <v>30</v>
      </c>
      <c r="AD833" s="214">
        <v>42.240400000000001</v>
      </c>
      <c r="AE833" s="215" t="s">
        <v>2605</v>
      </c>
      <c r="AF833" s="216" t="s">
        <v>170</v>
      </c>
      <c r="AG833" s="216" t="s">
        <v>2606</v>
      </c>
      <c r="AH833" s="217">
        <v>1097275</v>
      </c>
      <c r="AI833" s="215" t="s">
        <v>2607</v>
      </c>
      <c r="AJ833" s="233"/>
      <c r="AK833" s="218">
        <v>201000</v>
      </c>
      <c r="AL833" s="212" t="s">
        <v>2519</v>
      </c>
    </row>
    <row r="834" spans="1:38" s="1" customFormat="1" ht="39">
      <c r="A834" s="207" t="s">
        <v>2608</v>
      </c>
      <c r="N834" s="11"/>
      <c r="O834" s="11"/>
      <c r="AC834" s="205">
        <v>31</v>
      </c>
      <c r="AD834" s="206">
        <v>42.0503</v>
      </c>
      <c r="AE834" s="207" t="s">
        <v>2608</v>
      </c>
      <c r="AF834" s="209" t="s">
        <v>170</v>
      </c>
      <c r="AG834" s="209" t="s">
        <v>2609</v>
      </c>
      <c r="AH834" s="210">
        <v>1097197</v>
      </c>
      <c r="AI834" s="207" t="s">
        <v>2610</v>
      </c>
      <c r="AJ834" s="232"/>
      <c r="AK834" s="211">
        <v>201000</v>
      </c>
      <c r="AL834" s="212" t="s">
        <v>2519</v>
      </c>
    </row>
    <row r="835" spans="1:38" s="1" customFormat="1" ht="39">
      <c r="A835" s="215" t="s">
        <v>2611</v>
      </c>
      <c r="N835" s="11"/>
      <c r="O835" s="11"/>
      <c r="AC835" s="213">
        <v>32</v>
      </c>
      <c r="AD835" s="214">
        <v>6.5301999999999998</v>
      </c>
      <c r="AE835" s="215" t="s">
        <v>2611</v>
      </c>
      <c r="AF835" s="216" t="s">
        <v>170</v>
      </c>
      <c r="AG835" s="216" t="s">
        <v>2612</v>
      </c>
      <c r="AH835" s="217">
        <v>1097071</v>
      </c>
      <c r="AI835" s="215" t="s">
        <v>2613</v>
      </c>
      <c r="AJ835" s="233"/>
      <c r="AK835" s="218">
        <v>201000</v>
      </c>
      <c r="AL835" s="212" t="s">
        <v>2519</v>
      </c>
    </row>
    <row r="836" spans="1:38" s="1" customFormat="1" ht="48.75">
      <c r="A836" s="207" t="s">
        <v>2614</v>
      </c>
      <c r="N836" s="11"/>
      <c r="O836" s="11"/>
      <c r="AC836" s="205">
        <v>33</v>
      </c>
      <c r="AD836" s="206">
        <v>3.2776999999999998</v>
      </c>
      <c r="AE836" s="207" t="s">
        <v>2614</v>
      </c>
      <c r="AF836" s="208" t="s">
        <v>2615</v>
      </c>
      <c r="AG836" s="209" t="s">
        <v>2616</v>
      </c>
      <c r="AH836" s="210">
        <v>1097533</v>
      </c>
      <c r="AI836" s="207" t="s">
        <v>2617</v>
      </c>
      <c r="AJ836" s="232"/>
      <c r="AK836" s="211">
        <v>201000</v>
      </c>
      <c r="AL836" s="212" t="s">
        <v>2519</v>
      </c>
    </row>
    <row r="837" spans="1:38" s="1" customFormat="1" ht="68.25">
      <c r="A837" s="332" t="s">
        <v>2618</v>
      </c>
      <c r="N837" s="11"/>
      <c r="O837" s="11"/>
      <c r="AC837" s="306">
        <v>1</v>
      </c>
      <c r="AD837" s="307">
        <v>48.587600000000002</v>
      </c>
      <c r="AE837" s="332" t="s">
        <v>2618</v>
      </c>
      <c r="AF837" s="333" t="s">
        <v>2619</v>
      </c>
      <c r="AG837" s="333" t="s">
        <v>2620</v>
      </c>
      <c r="AH837" s="308">
        <v>1097810</v>
      </c>
      <c r="AI837" s="332" t="s">
        <v>2621</v>
      </c>
      <c r="AJ837" s="308" t="s">
        <v>2495</v>
      </c>
      <c r="AK837" s="310" t="s">
        <v>2496</v>
      </c>
      <c r="AL837" s="240" t="s">
        <v>2622</v>
      </c>
    </row>
    <row r="838" spans="1:38" s="1" customFormat="1" ht="99" thickBot="1">
      <c r="A838" s="336" t="s">
        <v>2623</v>
      </c>
      <c r="N838" s="11"/>
      <c r="O838" s="11"/>
      <c r="AC838" s="334">
        <v>2</v>
      </c>
      <c r="AD838" s="335">
        <v>47.707299999999996</v>
      </c>
      <c r="AE838" s="336" t="s">
        <v>2623</v>
      </c>
      <c r="AF838" s="337" t="s">
        <v>2207</v>
      </c>
      <c r="AG838" s="337" t="s">
        <v>2624</v>
      </c>
      <c r="AH838" s="336">
        <v>1097824</v>
      </c>
      <c r="AI838" s="338" t="s">
        <v>2625</v>
      </c>
      <c r="AJ838" s="336" t="s">
        <v>2495</v>
      </c>
      <c r="AK838" s="339" t="s">
        <v>275</v>
      </c>
      <c r="AL838" s="240" t="s">
        <v>2622</v>
      </c>
    </row>
    <row r="839" spans="1:38" s="1" customFormat="1" ht="97.5">
      <c r="A839" s="342" t="s">
        <v>2626</v>
      </c>
      <c r="N839" s="11"/>
      <c r="O839" s="11"/>
      <c r="AC839" s="340">
        <v>3</v>
      </c>
      <c r="AD839" s="341">
        <v>46.821399999999997</v>
      </c>
      <c r="AE839" s="342" t="s">
        <v>2626</v>
      </c>
      <c r="AF839" s="343" t="s">
        <v>2627</v>
      </c>
      <c r="AG839" s="343" t="s">
        <v>2628</v>
      </c>
      <c r="AH839" s="344">
        <v>1097809</v>
      </c>
      <c r="AI839" s="345" t="s">
        <v>2629</v>
      </c>
      <c r="AJ839" s="346" t="s">
        <v>281</v>
      </c>
      <c r="AK839" s="347" t="s">
        <v>275</v>
      </c>
      <c r="AL839" s="240" t="s">
        <v>2622</v>
      </c>
    </row>
    <row r="840" spans="1:38" s="1" customFormat="1" ht="50.25">
      <c r="A840" s="328" t="s">
        <v>2630</v>
      </c>
      <c r="N840" s="11"/>
      <c r="O840" s="11"/>
      <c r="AC840" s="326">
        <v>4</v>
      </c>
      <c r="AD840" s="327">
        <v>44.769199999999998</v>
      </c>
      <c r="AE840" s="328" t="s">
        <v>2630</v>
      </c>
      <c r="AF840" s="329" t="s">
        <v>2631</v>
      </c>
      <c r="AG840" s="328" t="s">
        <v>2632</v>
      </c>
      <c r="AH840" s="348">
        <v>1097616</v>
      </c>
      <c r="AI840" s="328" t="s">
        <v>2633</v>
      </c>
      <c r="AJ840" s="331" t="s">
        <v>281</v>
      </c>
      <c r="AK840" s="330" t="s">
        <v>275</v>
      </c>
      <c r="AL840" s="240" t="s">
        <v>2622</v>
      </c>
    </row>
    <row r="841" spans="1:38" s="1" customFormat="1" ht="69.75">
      <c r="A841" s="302" t="s">
        <v>2634</v>
      </c>
      <c r="N841" s="11"/>
      <c r="O841" s="11"/>
      <c r="AC841" s="323">
        <v>5</v>
      </c>
      <c r="AD841" s="301">
        <v>44.25</v>
      </c>
      <c r="AE841" s="302" t="s">
        <v>2634</v>
      </c>
      <c r="AF841" s="303" t="s">
        <v>2635</v>
      </c>
      <c r="AG841" s="302" t="s">
        <v>2636</v>
      </c>
      <c r="AH841" s="349">
        <v>1097686</v>
      </c>
      <c r="AI841" s="302" t="s">
        <v>2637</v>
      </c>
      <c r="AJ841" s="304" t="s">
        <v>281</v>
      </c>
      <c r="AK841" s="325" t="s">
        <v>275</v>
      </c>
      <c r="AL841" s="240" t="s">
        <v>2622</v>
      </c>
    </row>
    <row r="842" spans="1:38" s="1" customFormat="1" ht="39">
      <c r="A842" s="207" t="s">
        <v>2638</v>
      </c>
      <c r="N842" s="11"/>
      <c r="O842" s="11"/>
      <c r="AC842" s="205">
        <v>1</v>
      </c>
      <c r="AD842" s="206">
        <v>54.058399999999999</v>
      </c>
      <c r="AE842" s="207" t="s">
        <v>2638</v>
      </c>
      <c r="AF842" s="209" t="s">
        <v>170</v>
      </c>
      <c r="AG842" s="209" t="s">
        <v>2639</v>
      </c>
      <c r="AH842" s="210">
        <v>1097209</v>
      </c>
      <c r="AI842" s="207" t="s">
        <v>2640</v>
      </c>
      <c r="AJ842" s="209" t="s">
        <v>173</v>
      </c>
      <c r="AK842" s="211">
        <v>201000</v>
      </c>
      <c r="AL842" s="212" t="s">
        <v>2641</v>
      </c>
    </row>
    <row r="843" spans="1:38" s="1" customFormat="1" ht="39">
      <c r="A843" s="215" t="s">
        <v>2642</v>
      </c>
      <c r="N843" s="11"/>
      <c r="O843" s="11"/>
      <c r="AC843" s="213">
        <v>2</v>
      </c>
      <c r="AD843" s="214">
        <v>53.754899999999999</v>
      </c>
      <c r="AE843" s="215" t="s">
        <v>2642</v>
      </c>
      <c r="AF843" s="216" t="s">
        <v>170</v>
      </c>
      <c r="AG843" s="216" t="s">
        <v>2643</v>
      </c>
      <c r="AH843" s="217">
        <v>1097490</v>
      </c>
      <c r="AI843" s="215" t="s">
        <v>2644</v>
      </c>
      <c r="AJ843" s="216" t="s">
        <v>173</v>
      </c>
      <c r="AK843" s="218">
        <v>201000</v>
      </c>
      <c r="AL843" s="212" t="s">
        <v>2641</v>
      </c>
    </row>
    <row r="844" spans="1:38" s="1" customFormat="1" ht="58.5">
      <c r="A844" s="207" t="s">
        <v>2645</v>
      </c>
      <c r="N844" s="11"/>
      <c r="O844" s="11"/>
      <c r="AC844" s="205">
        <v>3</v>
      </c>
      <c r="AD844" s="206">
        <v>52.537500000000001</v>
      </c>
      <c r="AE844" s="207" t="s">
        <v>2645</v>
      </c>
      <c r="AF844" s="209" t="s">
        <v>287</v>
      </c>
      <c r="AG844" s="209" t="s">
        <v>2646</v>
      </c>
      <c r="AH844" s="210">
        <v>1097613</v>
      </c>
      <c r="AI844" s="207" t="s">
        <v>2647</v>
      </c>
      <c r="AJ844" s="209" t="s">
        <v>173</v>
      </c>
      <c r="AK844" s="211">
        <v>201000</v>
      </c>
      <c r="AL844" s="212" t="s">
        <v>2641</v>
      </c>
    </row>
    <row r="845" spans="1:38" s="1" customFormat="1" ht="58.5">
      <c r="A845" s="215" t="s">
        <v>2648</v>
      </c>
      <c r="N845" s="11"/>
      <c r="O845" s="11"/>
      <c r="AC845" s="213">
        <v>4</v>
      </c>
      <c r="AD845" s="214">
        <v>52.513300000000001</v>
      </c>
      <c r="AE845" s="215" t="s">
        <v>2648</v>
      </c>
      <c r="AF845" s="216" t="s">
        <v>178</v>
      </c>
      <c r="AG845" s="216" t="s">
        <v>2649</v>
      </c>
      <c r="AH845" s="217">
        <v>1097813</v>
      </c>
      <c r="AI845" s="215" t="s">
        <v>2650</v>
      </c>
      <c r="AJ845" s="216" t="s">
        <v>173</v>
      </c>
      <c r="AK845" s="218">
        <v>201000</v>
      </c>
      <c r="AL845" s="212" t="s">
        <v>2641</v>
      </c>
    </row>
    <row r="846" spans="1:38" s="1" customFormat="1" ht="39">
      <c r="A846" s="207" t="s">
        <v>2651</v>
      </c>
      <c r="N846" s="11"/>
      <c r="O846" s="11"/>
      <c r="AC846" s="205">
        <v>5</v>
      </c>
      <c r="AD846" s="206">
        <v>50.363599999999998</v>
      </c>
      <c r="AE846" s="207" t="s">
        <v>2651</v>
      </c>
      <c r="AF846" s="209" t="s">
        <v>170</v>
      </c>
      <c r="AG846" s="209" t="s">
        <v>2652</v>
      </c>
      <c r="AH846" s="210">
        <v>1097431</v>
      </c>
      <c r="AI846" s="207" t="s">
        <v>2653</v>
      </c>
      <c r="AJ846" s="209" t="s">
        <v>173</v>
      </c>
      <c r="AK846" s="211">
        <v>201000</v>
      </c>
      <c r="AL846" s="212" t="s">
        <v>2641</v>
      </c>
    </row>
    <row r="847" spans="1:38" s="1" customFormat="1" ht="48.75">
      <c r="A847" s="215" t="s">
        <v>2654</v>
      </c>
      <c r="N847" s="11"/>
      <c r="O847" s="11"/>
      <c r="AC847" s="213">
        <v>6</v>
      </c>
      <c r="AD847" s="214">
        <v>50.082500000000003</v>
      </c>
      <c r="AE847" s="215" t="s">
        <v>2654</v>
      </c>
      <c r="AF847" s="216" t="s">
        <v>2655</v>
      </c>
      <c r="AG847" s="216" t="s">
        <v>2656</v>
      </c>
      <c r="AH847" s="217">
        <v>1097247</v>
      </c>
      <c r="AI847" s="215" t="s">
        <v>2657</v>
      </c>
      <c r="AJ847" s="216" t="s">
        <v>173</v>
      </c>
      <c r="AK847" s="218">
        <v>201000</v>
      </c>
      <c r="AL847" s="212" t="s">
        <v>2641</v>
      </c>
    </row>
    <row r="848" spans="1:38" s="1" customFormat="1" ht="68.25">
      <c r="A848" s="207" t="s">
        <v>2658</v>
      </c>
      <c r="N848" s="11"/>
      <c r="O848" s="11"/>
      <c r="AC848" s="205">
        <v>7</v>
      </c>
      <c r="AD848" s="206">
        <v>49.8337</v>
      </c>
      <c r="AE848" s="207" t="s">
        <v>2658</v>
      </c>
      <c r="AF848" s="209" t="s">
        <v>214</v>
      </c>
      <c r="AG848" s="209" t="s">
        <v>2659</v>
      </c>
      <c r="AH848" s="210">
        <v>1097012</v>
      </c>
      <c r="AI848" s="207" t="s">
        <v>2660</v>
      </c>
      <c r="AJ848" s="209" t="s">
        <v>173</v>
      </c>
      <c r="AK848" s="211">
        <v>201000</v>
      </c>
      <c r="AL848" s="212" t="s">
        <v>2641</v>
      </c>
    </row>
    <row r="849" spans="1:38" s="1" customFormat="1" ht="39">
      <c r="A849" s="215" t="s">
        <v>2661</v>
      </c>
      <c r="N849" s="11"/>
      <c r="O849" s="11"/>
      <c r="AC849" s="213">
        <v>8</v>
      </c>
      <c r="AD849" s="214">
        <v>49.319400000000002</v>
      </c>
      <c r="AE849" s="215" t="s">
        <v>2661</v>
      </c>
      <c r="AF849" s="216" t="s">
        <v>170</v>
      </c>
      <c r="AG849" s="216" t="s">
        <v>2662</v>
      </c>
      <c r="AH849" s="217">
        <v>1096984</v>
      </c>
      <c r="AI849" s="215" t="s">
        <v>2663</v>
      </c>
      <c r="AJ849" s="216" t="s">
        <v>173</v>
      </c>
      <c r="AK849" s="218">
        <v>201000</v>
      </c>
      <c r="AL849" s="212" t="s">
        <v>2641</v>
      </c>
    </row>
    <row r="850" spans="1:38" s="1" customFormat="1" ht="68.25">
      <c r="A850" s="207" t="s">
        <v>2664</v>
      </c>
      <c r="N850" s="11"/>
      <c r="O850" s="11"/>
      <c r="AC850" s="205">
        <v>9</v>
      </c>
      <c r="AD850" s="206">
        <v>49.276400000000002</v>
      </c>
      <c r="AE850" s="207" t="s">
        <v>2664</v>
      </c>
      <c r="AF850" s="209" t="s">
        <v>214</v>
      </c>
      <c r="AG850" s="209" t="s">
        <v>2665</v>
      </c>
      <c r="AH850" s="210">
        <v>1097370</v>
      </c>
      <c r="AI850" s="207" t="s">
        <v>2666</v>
      </c>
      <c r="AJ850" s="209" t="s">
        <v>173</v>
      </c>
      <c r="AK850" s="211">
        <v>201000</v>
      </c>
      <c r="AL850" s="212" t="s">
        <v>2641</v>
      </c>
    </row>
    <row r="851" spans="1:38" s="1" customFormat="1" ht="39">
      <c r="A851" s="215" t="s">
        <v>2667</v>
      </c>
      <c r="N851" s="11"/>
      <c r="O851" s="11"/>
      <c r="AC851" s="213">
        <v>10</v>
      </c>
      <c r="AD851" s="214">
        <v>49.1736</v>
      </c>
      <c r="AE851" s="215" t="s">
        <v>2667</v>
      </c>
      <c r="AF851" s="216" t="s">
        <v>170</v>
      </c>
      <c r="AG851" s="216" t="s">
        <v>967</v>
      </c>
      <c r="AH851" s="217">
        <v>1097612</v>
      </c>
      <c r="AI851" s="215" t="s">
        <v>2668</v>
      </c>
      <c r="AJ851" s="216" t="s">
        <v>173</v>
      </c>
      <c r="AK851" s="218">
        <v>201000</v>
      </c>
      <c r="AL851" s="212" t="s">
        <v>2641</v>
      </c>
    </row>
    <row r="852" spans="1:38" s="1" customFormat="1" ht="39">
      <c r="A852" s="207" t="s">
        <v>2669</v>
      </c>
      <c r="N852" s="11"/>
      <c r="O852" s="11"/>
      <c r="AC852" s="205">
        <v>11</v>
      </c>
      <c r="AD852" s="206">
        <v>49.047600000000003</v>
      </c>
      <c r="AE852" s="207" t="s">
        <v>2669</v>
      </c>
      <c r="AF852" s="209" t="s">
        <v>170</v>
      </c>
      <c r="AG852" s="209" t="s">
        <v>2670</v>
      </c>
      <c r="AH852" s="210">
        <v>1097221</v>
      </c>
      <c r="AI852" s="207" t="s">
        <v>2671</v>
      </c>
      <c r="AJ852" s="209" t="s">
        <v>173</v>
      </c>
      <c r="AK852" s="211">
        <v>200999.94</v>
      </c>
      <c r="AL852" s="212" t="s">
        <v>2641</v>
      </c>
    </row>
    <row r="853" spans="1:38" s="1" customFormat="1" ht="48.75">
      <c r="A853" s="215" t="s">
        <v>2672</v>
      </c>
      <c r="N853" s="11"/>
      <c r="O853" s="11"/>
      <c r="AC853" s="213">
        <v>12</v>
      </c>
      <c r="AD853" s="214">
        <v>48.893000000000001</v>
      </c>
      <c r="AE853" s="215" t="s">
        <v>2672</v>
      </c>
      <c r="AF853" s="216" t="s">
        <v>188</v>
      </c>
      <c r="AG853" s="216" t="s">
        <v>2673</v>
      </c>
      <c r="AH853" s="217">
        <v>1097038</v>
      </c>
      <c r="AI853" s="215" t="s">
        <v>2674</v>
      </c>
      <c r="AJ853" s="216" t="s">
        <v>173</v>
      </c>
      <c r="AK853" s="218">
        <v>201000</v>
      </c>
      <c r="AL853" s="212" t="s">
        <v>2641</v>
      </c>
    </row>
    <row r="854" spans="1:38" s="1" customFormat="1" ht="48.75">
      <c r="A854" s="209" t="s">
        <v>2675</v>
      </c>
      <c r="N854" s="11"/>
      <c r="O854" s="11"/>
      <c r="AC854" s="205">
        <v>13</v>
      </c>
      <c r="AD854" s="206">
        <v>48.873399999999997</v>
      </c>
      <c r="AE854" s="209" t="s">
        <v>2675</v>
      </c>
      <c r="AF854" s="209" t="s">
        <v>188</v>
      </c>
      <c r="AG854" s="209" t="s">
        <v>2676</v>
      </c>
      <c r="AH854" s="210">
        <v>1097545</v>
      </c>
      <c r="AI854" s="207" t="s">
        <v>2677</v>
      </c>
      <c r="AJ854" s="209" t="s">
        <v>167</v>
      </c>
      <c r="AK854" s="211">
        <v>201000</v>
      </c>
      <c r="AL854" s="212" t="s">
        <v>2641</v>
      </c>
    </row>
    <row r="855" spans="1:38" s="1" customFormat="1" ht="39">
      <c r="A855" s="215" t="s">
        <v>2678</v>
      </c>
      <c r="N855" s="11"/>
      <c r="O855" s="11"/>
      <c r="AC855" s="213">
        <v>14</v>
      </c>
      <c r="AD855" s="214">
        <v>48.865400000000001</v>
      </c>
      <c r="AE855" s="215" t="s">
        <v>2678</v>
      </c>
      <c r="AF855" s="216" t="s">
        <v>170</v>
      </c>
      <c r="AG855" s="216" t="s">
        <v>2679</v>
      </c>
      <c r="AH855" s="217">
        <v>1097812</v>
      </c>
      <c r="AI855" s="215" t="s">
        <v>2680</v>
      </c>
      <c r="AJ855" s="216" t="s">
        <v>173</v>
      </c>
      <c r="AK855" s="218">
        <v>201000</v>
      </c>
      <c r="AL855" s="212" t="s">
        <v>2641</v>
      </c>
    </row>
    <row r="856" spans="1:38" s="1" customFormat="1" ht="39">
      <c r="A856" s="207" t="s">
        <v>2681</v>
      </c>
      <c r="N856" s="11"/>
      <c r="O856" s="11"/>
      <c r="AC856" s="205">
        <v>15</v>
      </c>
      <c r="AD856" s="206">
        <v>48.862299999999998</v>
      </c>
      <c r="AE856" s="207" t="s">
        <v>2681</v>
      </c>
      <c r="AF856" s="209" t="s">
        <v>170</v>
      </c>
      <c r="AG856" s="209" t="s">
        <v>2682</v>
      </c>
      <c r="AH856" s="210">
        <v>1097624</v>
      </c>
      <c r="AI856" s="207" t="s">
        <v>2683</v>
      </c>
      <c r="AJ856" s="209" t="s">
        <v>173</v>
      </c>
      <c r="AK856" s="211">
        <v>201000</v>
      </c>
      <c r="AL856" s="212" t="s">
        <v>2641</v>
      </c>
    </row>
    <row r="857" spans="1:38" s="1" customFormat="1" ht="48.75">
      <c r="A857" s="215" t="s">
        <v>2684</v>
      </c>
      <c r="N857" s="11"/>
      <c r="O857" s="11"/>
      <c r="AC857" s="213">
        <v>16</v>
      </c>
      <c r="AD857" s="214">
        <v>48.7883</v>
      </c>
      <c r="AE857" s="215" t="s">
        <v>2684</v>
      </c>
      <c r="AF857" s="216" t="s">
        <v>188</v>
      </c>
      <c r="AG857" s="216" t="s">
        <v>2685</v>
      </c>
      <c r="AH857" s="217">
        <v>1097160</v>
      </c>
      <c r="AI857" s="215" t="s">
        <v>2686</v>
      </c>
      <c r="AJ857" s="216" t="s">
        <v>173</v>
      </c>
      <c r="AK857" s="218">
        <v>201000</v>
      </c>
      <c r="AL857" s="212" t="s">
        <v>2641</v>
      </c>
    </row>
    <row r="858" spans="1:38" s="1" customFormat="1" ht="48.75">
      <c r="A858" s="207" t="s">
        <v>2687</v>
      </c>
      <c r="N858" s="11"/>
      <c r="O858" s="11"/>
      <c r="AC858" s="205">
        <v>17</v>
      </c>
      <c r="AD858" s="206">
        <v>48.597900000000003</v>
      </c>
      <c r="AE858" s="207" t="s">
        <v>2687</v>
      </c>
      <c r="AF858" s="209" t="s">
        <v>370</v>
      </c>
      <c r="AG858" s="209" t="s">
        <v>2688</v>
      </c>
      <c r="AH858" s="210">
        <v>1097238</v>
      </c>
      <c r="AI858" s="207" t="s">
        <v>2689</v>
      </c>
      <c r="AJ858" s="209" t="s">
        <v>173</v>
      </c>
      <c r="AK858" s="211">
        <v>201000</v>
      </c>
      <c r="AL858" s="212" t="s">
        <v>2641</v>
      </c>
    </row>
    <row r="859" spans="1:38" s="1" customFormat="1" ht="39">
      <c r="A859" s="215" t="s">
        <v>2690</v>
      </c>
      <c r="N859" s="11"/>
      <c r="O859" s="11"/>
      <c r="AC859" s="213">
        <v>18</v>
      </c>
      <c r="AD859" s="214">
        <v>48.317399999999999</v>
      </c>
      <c r="AE859" s="215" t="s">
        <v>2690</v>
      </c>
      <c r="AF859" s="216" t="s">
        <v>170</v>
      </c>
      <c r="AG859" s="216" t="s">
        <v>2691</v>
      </c>
      <c r="AH859" s="217">
        <v>1097177</v>
      </c>
      <c r="AI859" s="215" t="s">
        <v>2692</v>
      </c>
      <c r="AJ859" s="216" t="s">
        <v>173</v>
      </c>
      <c r="AK859" s="218">
        <v>201000</v>
      </c>
      <c r="AL859" s="212" t="s">
        <v>2641</v>
      </c>
    </row>
    <row r="860" spans="1:38" s="1" customFormat="1" ht="48.75">
      <c r="A860" s="207" t="s">
        <v>2693</v>
      </c>
      <c r="N860" s="11"/>
      <c r="O860" s="11"/>
      <c r="AC860" s="205">
        <v>19</v>
      </c>
      <c r="AD860" s="206">
        <v>48.313600000000001</v>
      </c>
      <c r="AE860" s="207" t="s">
        <v>2693</v>
      </c>
      <c r="AF860" s="209" t="s">
        <v>188</v>
      </c>
      <c r="AG860" s="209" t="s">
        <v>2694</v>
      </c>
      <c r="AH860" s="210">
        <v>1097141</v>
      </c>
      <c r="AI860" s="207" t="s">
        <v>2695</v>
      </c>
      <c r="AJ860" s="209" t="s">
        <v>173</v>
      </c>
      <c r="AK860" s="211">
        <v>201000</v>
      </c>
      <c r="AL860" s="212" t="s">
        <v>2641</v>
      </c>
    </row>
    <row r="861" spans="1:38" s="1" customFormat="1" ht="39">
      <c r="A861" s="215" t="s">
        <v>2696</v>
      </c>
      <c r="N861" s="11"/>
      <c r="O861" s="11"/>
      <c r="AC861" s="213">
        <v>20</v>
      </c>
      <c r="AD861" s="214">
        <v>48.256999999999998</v>
      </c>
      <c r="AE861" s="215" t="s">
        <v>2696</v>
      </c>
      <c r="AF861" s="216" t="s">
        <v>170</v>
      </c>
      <c r="AG861" s="216" t="s">
        <v>2697</v>
      </c>
      <c r="AH861" s="217">
        <v>1096934</v>
      </c>
      <c r="AI861" s="215" t="s">
        <v>2698</v>
      </c>
      <c r="AJ861" s="216" t="s">
        <v>173</v>
      </c>
      <c r="AK861" s="218">
        <v>201000</v>
      </c>
      <c r="AL861" s="212" t="s">
        <v>2641</v>
      </c>
    </row>
    <row r="862" spans="1:38" s="1" customFormat="1" ht="39">
      <c r="A862" s="207" t="s">
        <v>2699</v>
      </c>
      <c r="N862" s="11"/>
      <c r="O862" s="11"/>
      <c r="AC862" s="205">
        <v>21</v>
      </c>
      <c r="AD862" s="206">
        <v>47.905999999999999</v>
      </c>
      <c r="AE862" s="207" t="s">
        <v>2699</v>
      </c>
      <c r="AF862" s="209" t="s">
        <v>170</v>
      </c>
      <c r="AG862" s="209" t="s">
        <v>2700</v>
      </c>
      <c r="AH862" s="210">
        <v>1097062</v>
      </c>
      <c r="AI862" s="207" t="s">
        <v>2701</v>
      </c>
      <c r="AJ862" s="209" t="s">
        <v>173</v>
      </c>
      <c r="AK862" s="211">
        <v>201000</v>
      </c>
      <c r="AL862" s="212" t="s">
        <v>2641</v>
      </c>
    </row>
    <row r="863" spans="1:38" s="1" customFormat="1" ht="68.25">
      <c r="A863" s="215" t="s">
        <v>2702</v>
      </c>
      <c r="N863" s="11"/>
      <c r="O863" s="11"/>
      <c r="AC863" s="213">
        <v>22</v>
      </c>
      <c r="AD863" s="214">
        <v>47.493699999999997</v>
      </c>
      <c r="AE863" s="215" t="s">
        <v>2702</v>
      </c>
      <c r="AF863" s="216" t="s">
        <v>214</v>
      </c>
      <c r="AG863" s="216" t="s">
        <v>2703</v>
      </c>
      <c r="AH863" s="217">
        <v>1097697</v>
      </c>
      <c r="AI863" s="215" t="s">
        <v>2704</v>
      </c>
      <c r="AJ863" s="216" t="s">
        <v>173</v>
      </c>
      <c r="AK863" s="218">
        <v>201000</v>
      </c>
      <c r="AL863" s="212" t="s">
        <v>2641</v>
      </c>
    </row>
    <row r="864" spans="1:38" s="1" customFormat="1" ht="39">
      <c r="A864" s="207" t="s">
        <v>2705</v>
      </c>
      <c r="N864" s="11"/>
      <c r="O864" s="11"/>
      <c r="AC864" s="205">
        <v>23</v>
      </c>
      <c r="AD864" s="206">
        <v>47.480499999999999</v>
      </c>
      <c r="AE864" s="207" t="s">
        <v>2705</v>
      </c>
      <c r="AF864" s="209" t="s">
        <v>170</v>
      </c>
      <c r="AG864" s="209" t="s">
        <v>2706</v>
      </c>
      <c r="AH864" s="210">
        <v>1097684</v>
      </c>
      <c r="AI864" s="207" t="s">
        <v>2707</v>
      </c>
      <c r="AJ864" s="209" t="s">
        <v>173</v>
      </c>
      <c r="AK864" s="211">
        <v>201000</v>
      </c>
      <c r="AL864" s="212" t="s">
        <v>2641</v>
      </c>
    </row>
    <row r="865" spans="1:38" s="1" customFormat="1" ht="48.75">
      <c r="A865" s="215" t="s">
        <v>2708</v>
      </c>
      <c r="N865" s="11"/>
      <c r="O865" s="11"/>
      <c r="AC865" s="213">
        <v>24</v>
      </c>
      <c r="AD865" s="214">
        <v>47.323399999999999</v>
      </c>
      <c r="AE865" s="215" t="s">
        <v>2708</v>
      </c>
      <c r="AF865" s="216" t="s">
        <v>170</v>
      </c>
      <c r="AG865" s="216" t="s">
        <v>2709</v>
      </c>
      <c r="AH865" s="217">
        <v>1096848</v>
      </c>
      <c r="AI865" s="215" t="s">
        <v>2710</v>
      </c>
      <c r="AJ865" s="216" t="s">
        <v>173</v>
      </c>
      <c r="AK865" s="218">
        <v>201000</v>
      </c>
      <c r="AL865" s="212" t="s">
        <v>2641</v>
      </c>
    </row>
    <row r="866" spans="1:38" s="1" customFormat="1" ht="48.75">
      <c r="A866" s="207" t="s">
        <v>2711</v>
      </c>
      <c r="N866" s="11"/>
      <c r="O866" s="11"/>
      <c r="AC866" s="205">
        <v>25</v>
      </c>
      <c r="AD866" s="206">
        <v>47.247500000000002</v>
      </c>
      <c r="AE866" s="207" t="s">
        <v>2711</v>
      </c>
      <c r="AF866" s="209" t="s">
        <v>188</v>
      </c>
      <c r="AG866" s="209" t="s">
        <v>2712</v>
      </c>
      <c r="AH866" s="210">
        <v>1097451</v>
      </c>
      <c r="AI866" s="207" t="s">
        <v>2713</v>
      </c>
      <c r="AJ866" s="209" t="s">
        <v>173</v>
      </c>
      <c r="AK866" s="211">
        <v>201000</v>
      </c>
      <c r="AL866" s="212" t="s">
        <v>2641</v>
      </c>
    </row>
    <row r="867" spans="1:38" s="1" customFormat="1" ht="39">
      <c r="A867" s="215" t="s">
        <v>2714</v>
      </c>
      <c r="N867" s="11"/>
      <c r="O867" s="11"/>
      <c r="AC867" s="213">
        <v>26</v>
      </c>
      <c r="AD867" s="214">
        <v>47.100099999999998</v>
      </c>
      <c r="AE867" s="215" t="s">
        <v>2714</v>
      </c>
      <c r="AF867" s="216" t="s">
        <v>170</v>
      </c>
      <c r="AG867" s="216" t="s">
        <v>2715</v>
      </c>
      <c r="AH867" s="217">
        <v>1097691</v>
      </c>
      <c r="AI867" s="215" t="s">
        <v>2716</v>
      </c>
      <c r="AJ867" s="216" t="s">
        <v>173</v>
      </c>
      <c r="AK867" s="218">
        <v>201000</v>
      </c>
      <c r="AL867" s="212" t="s">
        <v>2641</v>
      </c>
    </row>
    <row r="868" spans="1:38" s="1" customFormat="1" ht="48.75">
      <c r="A868" s="207" t="s">
        <v>2717</v>
      </c>
      <c r="N868" s="11"/>
      <c r="O868" s="11"/>
      <c r="AC868" s="205">
        <v>27</v>
      </c>
      <c r="AD868" s="206">
        <v>47.0627</v>
      </c>
      <c r="AE868" s="207" t="s">
        <v>2717</v>
      </c>
      <c r="AF868" s="209" t="s">
        <v>170</v>
      </c>
      <c r="AG868" s="209" t="s">
        <v>2718</v>
      </c>
      <c r="AH868" s="210">
        <v>1097206</v>
      </c>
      <c r="AI868" s="207" t="s">
        <v>2719</v>
      </c>
      <c r="AJ868" s="209" t="s">
        <v>173</v>
      </c>
      <c r="AK868" s="211">
        <v>201000</v>
      </c>
      <c r="AL868" s="212" t="s">
        <v>2641</v>
      </c>
    </row>
    <row r="869" spans="1:38" s="1" customFormat="1" ht="39">
      <c r="A869" s="215" t="s">
        <v>2720</v>
      </c>
      <c r="N869" s="11"/>
      <c r="O869" s="11"/>
      <c r="AC869" s="213">
        <v>28</v>
      </c>
      <c r="AD869" s="214">
        <v>47.009399999999999</v>
      </c>
      <c r="AE869" s="215" t="s">
        <v>2720</v>
      </c>
      <c r="AF869" s="216" t="s">
        <v>170</v>
      </c>
      <c r="AG869" s="216" t="s">
        <v>2721</v>
      </c>
      <c r="AH869" s="217">
        <v>1097336</v>
      </c>
      <c r="AI869" s="215" t="s">
        <v>2722</v>
      </c>
      <c r="AJ869" s="216" t="s">
        <v>173</v>
      </c>
      <c r="AK869" s="218">
        <v>201000</v>
      </c>
      <c r="AL869" s="212" t="s">
        <v>2641</v>
      </c>
    </row>
    <row r="870" spans="1:38" s="1" customFormat="1" ht="58.5">
      <c r="A870" s="207" t="s">
        <v>2723</v>
      </c>
      <c r="N870" s="11"/>
      <c r="O870" s="11"/>
      <c r="AC870" s="205">
        <v>29</v>
      </c>
      <c r="AD870" s="206">
        <v>46.925400000000003</v>
      </c>
      <c r="AE870" s="207" t="s">
        <v>2723</v>
      </c>
      <c r="AF870" s="209" t="s">
        <v>178</v>
      </c>
      <c r="AG870" s="209" t="s">
        <v>2724</v>
      </c>
      <c r="AH870" s="210">
        <v>1097594</v>
      </c>
      <c r="AI870" s="207" t="s">
        <v>2725</v>
      </c>
      <c r="AJ870" s="209" t="s">
        <v>173</v>
      </c>
      <c r="AK870" s="211">
        <v>201000</v>
      </c>
      <c r="AL870" s="212" t="s">
        <v>2641</v>
      </c>
    </row>
    <row r="871" spans="1:38" s="1" customFormat="1" ht="48.75">
      <c r="A871" s="215" t="s">
        <v>2726</v>
      </c>
      <c r="N871" s="11"/>
      <c r="O871" s="11"/>
      <c r="AC871" s="213">
        <v>30</v>
      </c>
      <c r="AD871" s="214">
        <v>46.857300000000002</v>
      </c>
      <c r="AE871" s="215" t="s">
        <v>2726</v>
      </c>
      <c r="AF871" s="216" t="s">
        <v>188</v>
      </c>
      <c r="AG871" s="216" t="s">
        <v>2727</v>
      </c>
      <c r="AH871" s="217">
        <v>1097303</v>
      </c>
      <c r="AI871" s="215" t="s">
        <v>2728</v>
      </c>
      <c r="AJ871" s="216" t="s">
        <v>173</v>
      </c>
      <c r="AK871" s="218">
        <v>201000</v>
      </c>
      <c r="AL871" s="212" t="s">
        <v>2641</v>
      </c>
    </row>
    <row r="872" spans="1:38" s="1" customFormat="1" ht="68.25">
      <c r="A872" s="207" t="s">
        <v>2729</v>
      </c>
      <c r="N872" s="11"/>
      <c r="O872" s="11"/>
      <c r="AC872" s="205">
        <v>31</v>
      </c>
      <c r="AD872" s="206">
        <v>46.848100000000002</v>
      </c>
      <c r="AE872" s="207" t="s">
        <v>2729</v>
      </c>
      <c r="AF872" s="209" t="s">
        <v>214</v>
      </c>
      <c r="AG872" s="209" t="s">
        <v>2730</v>
      </c>
      <c r="AH872" s="210">
        <v>1097439</v>
      </c>
      <c r="AI872" s="207" t="s">
        <v>2731</v>
      </c>
      <c r="AJ872" s="209" t="s">
        <v>173</v>
      </c>
      <c r="AK872" s="211">
        <v>201000</v>
      </c>
      <c r="AL872" s="212" t="s">
        <v>2641</v>
      </c>
    </row>
    <row r="873" spans="1:38" s="1" customFormat="1" ht="39">
      <c r="A873" s="215" t="s">
        <v>2732</v>
      </c>
      <c r="N873" s="11"/>
      <c r="O873" s="11"/>
      <c r="AC873" s="213">
        <v>32</v>
      </c>
      <c r="AD873" s="214">
        <v>46.835000000000001</v>
      </c>
      <c r="AE873" s="215" t="s">
        <v>2732</v>
      </c>
      <c r="AF873" s="216" t="s">
        <v>170</v>
      </c>
      <c r="AG873" s="216" t="s">
        <v>2733</v>
      </c>
      <c r="AH873" s="217">
        <v>1097384</v>
      </c>
      <c r="AI873" s="215" t="s">
        <v>2734</v>
      </c>
      <c r="AJ873" s="216" t="s">
        <v>173</v>
      </c>
      <c r="AK873" s="218">
        <v>201000</v>
      </c>
      <c r="AL873" s="212" t="s">
        <v>2641</v>
      </c>
    </row>
    <row r="874" spans="1:38" s="1" customFormat="1" ht="48.75">
      <c r="A874" s="207" t="s">
        <v>2735</v>
      </c>
      <c r="N874" s="11"/>
      <c r="O874" s="11"/>
      <c r="AC874" s="205">
        <v>33</v>
      </c>
      <c r="AD874" s="206">
        <v>46.711199999999998</v>
      </c>
      <c r="AE874" s="207" t="s">
        <v>2735</v>
      </c>
      <c r="AF874" s="208" t="s">
        <v>440</v>
      </c>
      <c r="AG874" s="209" t="s">
        <v>2736</v>
      </c>
      <c r="AH874" s="210">
        <v>1097281</v>
      </c>
      <c r="AI874" s="207" t="s">
        <v>2737</v>
      </c>
      <c r="AJ874" s="209" t="s">
        <v>173</v>
      </c>
      <c r="AK874" s="211">
        <v>201000</v>
      </c>
      <c r="AL874" s="212" t="s">
        <v>2641</v>
      </c>
    </row>
    <row r="875" spans="1:38" s="1" customFormat="1" ht="39">
      <c r="A875" s="215" t="s">
        <v>2738</v>
      </c>
      <c r="N875" s="11"/>
      <c r="O875" s="11"/>
      <c r="AC875" s="213">
        <v>34</v>
      </c>
      <c r="AD875" s="214">
        <v>46.665399999999998</v>
      </c>
      <c r="AE875" s="215" t="s">
        <v>2738</v>
      </c>
      <c r="AF875" s="271" t="s">
        <v>218</v>
      </c>
      <c r="AG875" s="216" t="s">
        <v>2739</v>
      </c>
      <c r="AH875" s="217">
        <v>1097615</v>
      </c>
      <c r="AI875" s="215" t="s">
        <v>2740</v>
      </c>
      <c r="AJ875" s="216" t="s">
        <v>173</v>
      </c>
      <c r="AK875" s="218">
        <v>201000</v>
      </c>
      <c r="AL875" s="212" t="s">
        <v>2641</v>
      </c>
    </row>
    <row r="876" spans="1:38" s="1" customFormat="1" ht="39">
      <c r="A876" s="207" t="s">
        <v>2741</v>
      </c>
      <c r="N876" s="11"/>
      <c r="O876" s="11"/>
      <c r="AC876" s="205">
        <v>35</v>
      </c>
      <c r="AD876" s="206">
        <v>46.663699999999999</v>
      </c>
      <c r="AE876" s="207" t="s">
        <v>2741</v>
      </c>
      <c r="AF876" s="208" t="s">
        <v>218</v>
      </c>
      <c r="AG876" s="209" t="s">
        <v>2742</v>
      </c>
      <c r="AH876" s="210">
        <v>1097728</v>
      </c>
      <c r="AI876" s="207" t="s">
        <v>2743</v>
      </c>
      <c r="AJ876" s="209" t="s">
        <v>173</v>
      </c>
      <c r="AK876" s="211">
        <v>201000</v>
      </c>
      <c r="AL876" s="212" t="s">
        <v>2641</v>
      </c>
    </row>
    <row r="877" spans="1:38" s="1" customFormat="1" ht="39">
      <c r="A877" s="215" t="s">
        <v>2744</v>
      </c>
      <c r="N877" s="11"/>
      <c r="O877" s="11"/>
      <c r="AC877" s="213">
        <v>36</v>
      </c>
      <c r="AD877" s="214">
        <v>46.6327</v>
      </c>
      <c r="AE877" s="215" t="s">
        <v>2744</v>
      </c>
      <c r="AF877" s="271" t="s">
        <v>218</v>
      </c>
      <c r="AG877" s="216" t="s">
        <v>2745</v>
      </c>
      <c r="AH877" s="217">
        <v>1096927</v>
      </c>
      <c r="AI877" s="215" t="s">
        <v>2746</v>
      </c>
      <c r="AJ877" s="216" t="s">
        <v>173</v>
      </c>
      <c r="AK877" s="218">
        <v>201000</v>
      </c>
      <c r="AL877" s="212" t="s">
        <v>2641</v>
      </c>
    </row>
    <row r="878" spans="1:38" s="1" customFormat="1" ht="48.75">
      <c r="A878" s="207" t="s">
        <v>2747</v>
      </c>
      <c r="N878" s="11"/>
      <c r="O878" s="11"/>
      <c r="AC878" s="205">
        <v>37</v>
      </c>
      <c r="AD878" s="206">
        <v>46.612000000000002</v>
      </c>
      <c r="AE878" s="207" t="s">
        <v>2747</v>
      </c>
      <c r="AF878" s="208" t="s">
        <v>440</v>
      </c>
      <c r="AG878" s="209" t="s">
        <v>2748</v>
      </c>
      <c r="AH878" s="210">
        <v>1097790</v>
      </c>
      <c r="AI878" s="207" t="s">
        <v>2749</v>
      </c>
      <c r="AJ878" s="209" t="s">
        <v>173</v>
      </c>
      <c r="AK878" s="211">
        <v>201000</v>
      </c>
      <c r="AL878" s="212" t="s">
        <v>2641</v>
      </c>
    </row>
    <row r="879" spans="1:38" s="1" customFormat="1" ht="39">
      <c r="A879" s="215" t="s">
        <v>2750</v>
      </c>
      <c r="N879" s="11"/>
      <c r="O879" s="11"/>
      <c r="AC879" s="213">
        <v>38</v>
      </c>
      <c r="AD879" s="214">
        <v>46.611400000000003</v>
      </c>
      <c r="AE879" s="215" t="s">
        <v>2750</v>
      </c>
      <c r="AF879" s="271" t="s">
        <v>218</v>
      </c>
      <c r="AG879" s="216" t="s">
        <v>2751</v>
      </c>
      <c r="AH879" s="217">
        <v>1097628</v>
      </c>
      <c r="AI879" s="215" t="s">
        <v>2752</v>
      </c>
      <c r="AJ879" s="216" t="s">
        <v>173</v>
      </c>
      <c r="AK879" s="218">
        <v>201000</v>
      </c>
      <c r="AL879" s="212" t="s">
        <v>2641</v>
      </c>
    </row>
    <row r="880" spans="1:38" s="1" customFormat="1" ht="58.5">
      <c r="A880" s="207" t="s">
        <v>2753</v>
      </c>
      <c r="N880" s="11"/>
      <c r="O880" s="11"/>
      <c r="AC880" s="205">
        <v>39</v>
      </c>
      <c r="AD880" s="206">
        <v>46.603099999999998</v>
      </c>
      <c r="AE880" s="207" t="s">
        <v>2753</v>
      </c>
      <c r="AF880" s="208" t="s">
        <v>466</v>
      </c>
      <c r="AG880" s="208" t="s">
        <v>2754</v>
      </c>
      <c r="AH880" s="210">
        <v>1096964</v>
      </c>
      <c r="AI880" s="207" t="s">
        <v>2755</v>
      </c>
      <c r="AJ880" s="209" t="s">
        <v>173</v>
      </c>
      <c r="AK880" s="211">
        <v>201000</v>
      </c>
      <c r="AL880" s="212" t="s">
        <v>2641</v>
      </c>
    </row>
    <row r="881" spans="1:38" s="1" customFormat="1" ht="58.5">
      <c r="A881" s="215" t="s">
        <v>2756</v>
      </c>
      <c r="N881" s="11"/>
      <c r="O881" s="11"/>
      <c r="AC881" s="213">
        <v>40</v>
      </c>
      <c r="AD881" s="214">
        <v>46.530099999999997</v>
      </c>
      <c r="AE881" s="215" t="s">
        <v>2756</v>
      </c>
      <c r="AF881" s="271" t="s">
        <v>544</v>
      </c>
      <c r="AG881" s="216" t="s">
        <v>2757</v>
      </c>
      <c r="AH881" s="217">
        <v>1097172</v>
      </c>
      <c r="AI881" s="215" t="s">
        <v>2758</v>
      </c>
      <c r="AJ881" s="216" t="s">
        <v>173</v>
      </c>
      <c r="AK881" s="218">
        <v>201000</v>
      </c>
      <c r="AL881" s="212" t="s">
        <v>2641</v>
      </c>
    </row>
    <row r="882" spans="1:38" s="1" customFormat="1" ht="39">
      <c r="A882" s="207" t="s">
        <v>2759</v>
      </c>
      <c r="N882" s="11"/>
      <c r="O882" s="11"/>
      <c r="AC882" s="205">
        <v>41</v>
      </c>
      <c r="AD882" s="206">
        <v>46.499699999999997</v>
      </c>
      <c r="AE882" s="207" t="s">
        <v>2759</v>
      </c>
      <c r="AF882" s="208" t="s">
        <v>218</v>
      </c>
      <c r="AG882" s="209" t="s">
        <v>2760</v>
      </c>
      <c r="AH882" s="210">
        <v>1097652</v>
      </c>
      <c r="AI882" s="207" t="s">
        <v>2761</v>
      </c>
      <c r="AJ882" s="209" t="s">
        <v>173</v>
      </c>
      <c r="AK882" s="211">
        <v>201000</v>
      </c>
      <c r="AL882" s="212" t="s">
        <v>2641</v>
      </c>
    </row>
    <row r="883" spans="1:38" s="1" customFormat="1" ht="39">
      <c r="A883" s="215" t="s">
        <v>2762</v>
      </c>
      <c r="N883" s="11"/>
      <c r="O883" s="11"/>
      <c r="AC883" s="213">
        <v>42</v>
      </c>
      <c r="AD883" s="214">
        <v>46.446399999999997</v>
      </c>
      <c r="AE883" s="215" t="s">
        <v>2762</v>
      </c>
      <c r="AF883" s="271" t="s">
        <v>218</v>
      </c>
      <c r="AG883" s="216" t="s">
        <v>2763</v>
      </c>
      <c r="AH883" s="217">
        <v>1097703</v>
      </c>
      <c r="AI883" s="215" t="s">
        <v>2764</v>
      </c>
      <c r="AJ883" s="216" t="s">
        <v>173</v>
      </c>
      <c r="AK883" s="218">
        <v>201000</v>
      </c>
      <c r="AL883" s="212" t="s">
        <v>2641</v>
      </c>
    </row>
    <row r="884" spans="1:38" s="1" customFormat="1" ht="48.75">
      <c r="A884" s="207" t="s">
        <v>2765</v>
      </c>
      <c r="N884" s="11"/>
      <c r="O884" s="11"/>
      <c r="AC884" s="205">
        <v>43</v>
      </c>
      <c r="AD884" s="206">
        <v>46.259300000000003</v>
      </c>
      <c r="AE884" s="207" t="s">
        <v>2765</v>
      </c>
      <c r="AF884" s="208" t="s">
        <v>440</v>
      </c>
      <c r="AG884" s="209" t="s">
        <v>2766</v>
      </c>
      <c r="AH884" s="210">
        <v>1097296</v>
      </c>
      <c r="AI884" s="207" t="s">
        <v>2767</v>
      </c>
      <c r="AJ884" s="209" t="s">
        <v>173</v>
      </c>
      <c r="AK884" s="211">
        <v>201000</v>
      </c>
      <c r="AL884" s="212" t="s">
        <v>2641</v>
      </c>
    </row>
    <row r="885" spans="1:38" s="1" customFormat="1" ht="39">
      <c r="A885" s="215" t="s">
        <v>2768</v>
      </c>
      <c r="N885" s="11"/>
      <c r="O885" s="11"/>
      <c r="AC885" s="213">
        <v>44</v>
      </c>
      <c r="AD885" s="214">
        <v>46.196599999999997</v>
      </c>
      <c r="AE885" s="215" t="s">
        <v>2768</v>
      </c>
      <c r="AF885" s="271" t="s">
        <v>218</v>
      </c>
      <c r="AG885" s="216" t="s">
        <v>2769</v>
      </c>
      <c r="AH885" s="217">
        <v>1097093</v>
      </c>
      <c r="AI885" s="215" t="s">
        <v>2770</v>
      </c>
      <c r="AJ885" s="216" t="s">
        <v>173</v>
      </c>
      <c r="AK885" s="218">
        <v>201000</v>
      </c>
      <c r="AL885" s="212" t="s">
        <v>2641</v>
      </c>
    </row>
    <row r="886" spans="1:38" s="1" customFormat="1" ht="39">
      <c r="A886" s="207" t="s">
        <v>2771</v>
      </c>
      <c r="N886" s="11"/>
      <c r="O886" s="11"/>
      <c r="AC886" s="205">
        <v>45</v>
      </c>
      <c r="AD886" s="206">
        <v>45.884700000000002</v>
      </c>
      <c r="AE886" s="207" t="s">
        <v>2771</v>
      </c>
      <c r="AF886" s="208" t="s">
        <v>218</v>
      </c>
      <c r="AG886" s="209" t="s">
        <v>2772</v>
      </c>
      <c r="AH886" s="210">
        <v>1097471</v>
      </c>
      <c r="AI886" s="207" t="s">
        <v>2773</v>
      </c>
      <c r="AJ886" s="209" t="s">
        <v>173</v>
      </c>
      <c r="AK886" s="211">
        <v>201000</v>
      </c>
      <c r="AL886" s="212" t="s">
        <v>2641</v>
      </c>
    </row>
    <row r="887" spans="1:38" s="1" customFormat="1" ht="58.5">
      <c r="A887" s="215" t="s">
        <v>2774</v>
      </c>
      <c r="N887" s="11"/>
      <c r="O887" s="11"/>
      <c r="AC887" s="213">
        <v>46</v>
      </c>
      <c r="AD887" s="214">
        <v>45.8521</v>
      </c>
      <c r="AE887" s="215" t="s">
        <v>2774</v>
      </c>
      <c r="AF887" s="271" t="s">
        <v>544</v>
      </c>
      <c r="AG887" s="271" t="s">
        <v>2775</v>
      </c>
      <c r="AH887" s="217">
        <v>1097690</v>
      </c>
      <c r="AI887" s="215" t="s">
        <v>2776</v>
      </c>
      <c r="AJ887" s="216" t="s">
        <v>167</v>
      </c>
      <c r="AK887" s="218">
        <v>201000</v>
      </c>
      <c r="AL887" s="212" t="s">
        <v>2641</v>
      </c>
    </row>
    <row r="888" spans="1:38" s="1" customFormat="1" ht="39">
      <c r="A888" s="207" t="s">
        <v>2777</v>
      </c>
      <c r="N888" s="11"/>
      <c r="O888" s="11"/>
      <c r="AC888" s="205">
        <v>47</v>
      </c>
      <c r="AD888" s="206">
        <v>45.780700000000003</v>
      </c>
      <c r="AE888" s="207" t="s">
        <v>2777</v>
      </c>
      <c r="AF888" s="208" t="s">
        <v>218</v>
      </c>
      <c r="AG888" s="209" t="s">
        <v>2778</v>
      </c>
      <c r="AH888" s="210">
        <v>1097611</v>
      </c>
      <c r="AI888" s="207" t="s">
        <v>2779</v>
      </c>
      <c r="AJ888" s="209" t="s">
        <v>173</v>
      </c>
      <c r="AK888" s="211">
        <v>201000</v>
      </c>
      <c r="AL888" s="212" t="s">
        <v>2641</v>
      </c>
    </row>
    <row r="889" spans="1:38" s="1" customFormat="1" ht="58.5">
      <c r="A889" s="215" t="s">
        <v>2780</v>
      </c>
      <c r="N889" s="11"/>
      <c r="O889" s="11"/>
      <c r="AC889" s="213">
        <v>48</v>
      </c>
      <c r="AD889" s="214">
        <v>45.754399999999997</v>
      </c>
      <c r="AE889" s="215" t="s">
        <v>2780</v>
      </c>
      <c r="AF889" s="271" t="s">
        <v>466</v>
      </c>
      <c r="AG889" s="216" t="s">
        <v>2781</v>
      </c>
      <c r="AH889" s="217">
        <v>1097167</v>
      </c>
      <c r="AI889" s="215" t="s">
        <v>2782</v>
      </c>
      <c r="AJ889" s="216" t="s">
        <v>173</v>
      </c>
      <c r="AK889" s="218">
        <v>201000</v>
      </c>
      <c r="AL889" s="212" t="s">
        <v>2641</v>
      </c>
    </row>
    <row r="890" spans="1:38" s="1" customFormat="1" ht="58.5">
      <c r="A890" s="207" t="s">
        <v>2783</v>
      </c>
      <c r="N890" s="11"/>
      <c r="O890" s="11"/>
      <c r="AC890" s="205">
        <v>49</v>
      </c>
      <c r="AD890" s="206">
        <v>45.751300000000001</v>
      </c>
      <c r="AE890" s="207" t="s">
        <v>2783</v>
      </c>
      <c r="AF890" s="208" t="s">
        <v>544</v>
      </c>
      <c r="AG890" s="209" t="s">
        <v>2784</v>
      </c>
      <c r="AH890" s="210">
        <v>1097155</v>
      </c>
      <c r="AI890" s="207" t="s">
        <v>2785</v>
      </c>
      <c r="AJ890" s="209" t="s">
        <v>173</v>
      </c>
      <c r="AK890" s="211">
        <v>201000</v>
      </c>
      <c r="AL890" s="212" t="s">
        <v>2641</v>
      </c>
    </row>
    <row r="891" spans="1:38" s="1" customFormat="1" ht="39">
      <c r="A891" s="215" t="s">
        <v>2786</v>
      </c>
      <c r="N891" s="11"/>
      <c r="O891" s="11"/>
      <c r="AC891" s="213">
        <v>50</v>
      </c>
      <c r="AD891" s="214">
        <v>45.730600000000003</v>
      </c>
      <c r="AE891" s="215" t="s">
        <v>2786</v>
      </c>
      <c r="AF891" s="271" t="s">
        <v>218</v>
      </c>
      <c r="AG891" s="216" t="s">
        <v>2787</v>
      </c>
      <c r="AH891" s="217">
        <v>1096939</v>
      </c>
      <c r="AI891" s="215" t="s">
        <v>2788</v>
      </c>
      <c r="AJ891" s="216" t="s">
        <v>173</v>
      </c>
      <c r="AK891" s="218">
        <v>201000</v>
      </c>
      <c r="AL891" s="212" t="s">
        <v>2641</v>
      </c>
    </row>
    <row r="892" spans="1:38" s="1" customFormat="1" ht="48.75">
      <c r="A892" s="221" t="s">
        <v>2789</v>
      </c>
      <c r="N892" s="11"/>
      <c r="O892" s="11"/>
      <c r="AC892" s="219">
        <v>51</v>
      </c>
      <c r="AD892" s="220">
        <v>45.717300000000002</v>
      </c>
      <c r="AE892" s="221" t="s">
        <v>2789</v>
      </c>
      <c r="AF892" s="275" t="s">
        <v>218</v>
      </c>
      <c r="AG892" s="275" t="s">
        <v>2790</v>
      </c>
      <c r="AH892" s="223">
        <v>1096864</v>
      </c>
      <c r="AI892" s="221" t="s">
        <v>2791</v>
      </c>
      <c r="AJ892" s="222" t="s">
        <v>173</v>
      </c>
      <c r="AK892" s="224">
        <v>201000</v>
      </c>
      <c r="AL892" s="212" t="s">
        <v>2641</v>
      </c>
    </row>
    <row r="893" spans="1:38" s="1" customFormat="1" ht="58.5">
      <c r="A893" s="227" t="s">
        <v>2792</v>
      </c>
      <c r="N893" s="11"/>
      <c r="O893" s="11"/>
      <c r="AC893" s="225">
        <v>52</v>
      </c>
      <c r="AD893" s="226">
        <v>45.610700000000001</v>
      </c>
      <c r="AE893" s="227" t="s">
        <v>2792</v>
      </c>
      <c r="AF893" s="228" t="s">
        <v>466</v>
      </c>
      <c r="AG893" s="276" t="s">
        <v>2247</v>
      </c>
      <c r="AH893" s="229">
        <v>1097669</v>
      </c>
      <c r="AI893" s="227" t="s">
        <v>2793</v>
      </c>
      <c r="AJ893" s="230"/>
      <c r="AK893" s="231">
        <v>201000</v>
      </c>
      <c r="AL893" s="212" t="s">
        <v>2641</v>
      </c>
    </row>
    <row r="894" spans="1:38" s="1" customFormat="1" ht="39">
      <c r="A894" s="207" t="s">
        <v>2794</v>
      </c>
      <c r="N894" s="11"/>
      <c r="O894" s="11"/>
      <c r="AC894" s="205">
        <v>53</v>
      </c>
      <c r="AD894" s="206">
        <v>45.430199999999999</v>
      </c>
      <c r="AE894" s="207" t="s">
        <v>2794</v>
      </c>
      <c r="AF894" s="208" t="s">
        <v>218</v>
      </c>
      <c r="AG894" s="209" t="s">
        <v>2795</v>
      </c>
      <c r="AH894" s="210">
        <v>1097393</v>
      </c>
      <c r="AI894" s="207" t="s">
        <v>2796</v>
      </c>
      <c r="AJ894" s="232"/>
      <c r="AK894" s="211">
        <v>201000</v>
      </c>
      <c r="AL894" s="212" t="s">
        <v>2641</v>
      </c>
    </row>
    <row r="895" spans="1:38" s="1" customFormat="1" ht="58.5">
      <c r="A895" s="215" t="s">
        <v>2797</v>
      </c>
      <c r="N895" s="11"/>
      <c r="O895" s="11"/>
      <c r="AC895" s="213">
        <v>54</v>
      </c>
      <c r="AD895" s="214">
        <v>45.429900000000004</v>
      </c>
      <c r="AE895" s="215" t="s">
        <v>2797</v>
      </c>
      <c r="AF895" s="271" t="s">
        <v>466</v>
      </c>
      <c r="AG895" s="216" t="s">
        <v>2798</v>
      </c>
      <c r="AH895" s="217">
        <v>1097140</v>
      </c>
      <c r="AI895" s="215" t="s">
        <v>2799</v>
      </c>
      <c r="AJ895" s="233"/>
      <c r="AK895" s="218">
        <v>201000</v>
      </c>
      <c r="AL895" s="212" t="s">
        <v>2641</v>
      </c>
    </row>
    <row r="896" spans="1:38" s="1" customFormat="1" ht="39">
      <c r="A896" s="207" t="s">
        <v>2800</v>
      </c>
      <c r="N896" s="11"/>
      <c r="O896" s="11"/>
      <c r="AC896" s="205">
        <v>55</v>
      </c>
      <c r="AD896" s="206">
        <v>45.381</v>
      </c>
      <c r="AE896" s="207" t="s">
        <v>2800</v>
      </c>
      <c r="AF896" s="208" t="s">
        <v>218</v>
      </c>
      <c r="AG896" s="209" t="s">
        <v>2801</v>
      </c>
      <c r="AH896" s="210">
        <v>1097477</v>
      </c>
      <c r="AI896" s="207" t="s">
        <v>2802</v>
      </c>
      <c r="AJ896" s="232"/>
      <c r="AK896" s="211">
        <v>201000</v>
      </c>
      <c r="AL896" s="212" t="s">
        <v>2641</v>
      </c>
    </row>
    <row r="897" spans="1:38" s="1" customFormat="1" ht="39">
      <c r="A897" s="215" t="s">
        <v>2803</v>
      </c>
      <c r="N897" s="11"/>
      <c r="O897" s="11"/>
      <c r="AC897" s="213">
        <v>56</v>
      </c>
      <c r="AD897" s="214">
        <v>45.311300000000003</v>
      </c>
      <c r="AE897" s="215" t="s">
        <v>2803</v>
      </c>
      <c r="AF897" s="271" t="s">
        <v>218</v>
      </c>
      <c r="AG897" s="216" t="s">
        <v>2804</v>
      </c>
      <c r="AH897" s="217">
        <v>1097430</v>
      </c>
      <c r="AI897" s="215" t="s">
        <v>2805</v>
      </c>
      <c r="AJ897" s="233"/>
      <c r="AK897" s="218">
        <v>201000</v>
      </c>
      <c r="AL897" s="212" t="s">
        <v>2641</v>
      </c>
    </row>
    <row r="898" spans="1:38" s="1" customFormat="1" ht="39">
      <c r="A898" s="207" t="s">
        <v>2806</v>
      </c>
      <c r="N898" s="11"/>
      <c r="O898" s="11"/>
      <c r="AC898" s="205">
        <v>57</v>
      </c>
      <c r="AD898" s="206">
        <v>45.283999999999999</v>
      </c>
      <c r="AE898" s="207" t="s">
        <v>2806</v>
      </c>
      <c r="AF898" s="208" t="s">
        <v>218</v>
      </c>
      <c r="AG898" s="209" t="s">
        <v>2807</v>
      </c>
      <c r="AH898" s="210">
        <v>1097034</v>
      </c>
      <c r="AI898" s="207" t="s">
        <v>2808</v>
      </c>
      <c r="AJ898" s="232"/>
      <c r="AK898" s="211">
        <v>201000</v>
      </c>
      <c r="AL898" s="212" t="s">
        <v>2641</v>
      </c>
    </row>
    <row r="899" spans="1:38" s="1" customFormat="1" ht="58.5">
      <c r="A899" s="215" t="s">
        <v>2809</v>
      </c>
      <c r="N899" s="11"/>
      <c r="O899" s="11"/>
      <c r="AC899" s="213">
        <v>58</v>
      </c>
      <c r="AD899" s="214">
        <v>45.139499999999998</v>
      </c>
      <c r="AE899" s="215" t="s">
        <v>2809</v>
      </c>
      <c r="AF899" s="271" t="s">
        <v>544</v>
      </c>
      <c r="AG899" s="216" t="s">
        <v>2810</v>
      </c>
      <c r="AH899" s="217">
        <v>1096891</v>
      </c>
      <c r="AI899" s="215" t="s">
        <v>2811</v>
      </c>
      <c r="AJ899" s="233"/>
      <c r="AK899" s="218">
        <v>201000</v>
      </c>
      <c r="AL899" s="212" t="s">
        <v>2641</v>
      </c>
    </row>
    <row r="900" spans="1:38" s="1" customFormat="1" ht="58.5">
      <c r="A900" s="207" t="s">
        <v>2812</v>
      </c>
      <c r="N900" s="11"/>
      <c r="O900" s="11"/>
      <c r="AC900" s="205">
        <v>59</v>
      </c>
      <c r="AD900" s="206">
        <v>45.131399999999999</v>
      </c>
      <c r="AE900" s="207" t="s">
        <v>2812</v>
      </c>
      <c r="AF900" s="208" t="s">
        <v>544</v>
      </c>
      <c r="AG900" s="209" t="s">
        <v>2813</v>
      </c>
      <c r="AH900" s="210">
        <v>1097175</v>
      </c>
      <c r="AI900" s="207" t="s">
        <v>2814</v>
      </c>
      <c r="AJ900" s="232"/>
      <c r="AK900" s="211">
        <v>201000</v>
      </c>
      <c r="AL900" s="212" t="s">
        <v>2641</v>
      </c>
    </row>
    <row r="901" spans="1:38" s="1" customFormat="1" ht="39">
      <c r="A901" s="215" t="s">
        <v>2815</v>
      </c>
      <c r="N901" s="11"/>
      <c r="O901" s="11"/>
      <c r="AC901" s="213">
        <v>60</v>
      </c>
      <c r="AD901" s="214">
        <v>45.103400000000001</v>
      </c>
      <c r="AE901" s="215" t="s">
        <v>2815</v>
      </c>
      <c r="AF901" s="271" t="s">
        <v>218</v>
      </c>
      <c r="AG901" s="216" t="s">
        <v>2816</v>
      </c>
      <c r="AH901" s="217">
        <v>1097797</v>
      </c>
      <c r="AI901" s="215" t="s">
        <v>2817</v>
      </c>
      <c r="AJ901" s="233"/>
      <c r="AK901" s="218">
        <v>201000</v>
      </c>
      <c r="AL901" s="212" t="s">
        <v>2641</v>
      </c>
    </row>
    <row r="902" spans="1:38" s="1" customFormat="1" ht="58.5">
      <c r="A902" s="207" t="s">
        <v>2818</v>
      </c>
      <c r="N902" s="11"/>
      <c r="O902" s="11"/>
      <c r="AC902" s="205">
        <v>61</v>
      </c>
      <c r="AD902" s="206">
        <v>44.911000000000001</v>
      </c>
      <c r="AE902" s="207" t="s">
        <v>2818</v>
      </c>
      <c r="AF902" s="208" t="s">
        <v>855</v>
      </c>
      <c r="AG902" s="209" t="s">
        <v>2819</v>
      </c>
      <c r="AH902" s="210">
        <v>1096933</v>
      </c>
      <c r="AI902" s="207" t="s">
        <v>2820</v>
      </c>
      <c r="AJ902" s="232"/>
      <c r="AK902" s="211">
        <v>201000</v>
      </c>
      <c r="AL902" s="212" t="s">
        <v>2641</v>
      </c>
    </row>
    <row r="903" spans="1:38" s="1" customFormat="1" ht="58.5">
      <c r="A903" s="215" t="s">
        <v>2821</v>
      </c>
      <c r="N903" s="11"/>
      <c r="O903" s="11"/>
      <c r="AC903" s="213">
        <v>62</v>
      </c>
      <c r="AD903" s="214">
        <v>44.8795</v>
      </c>
      <c r="AE903" s="215" t="s">
        <v>2821</v>
      </c>
      <c r="AF903" s="271" t="s">
        <v>218</v>
      </c>
      <c r="AG903" s="271" t="s">
        <v>2822</v>
      </c>
      <c r="AH903" s="217">
        <v>1097261</v>
      </c>
      <c r="AI903" s="215" t="s">
        <v>2823</v>
      </c>
      <c r="AJ903" s="233"/>
      <c r="AK903" s="218">
        <v>200999.92</v>
      </c>
      <c r="AL903" s="212" t="s">
        <v>2641</v>
      </c>
    </row>
    <row r="904" spans="1:38" s="1" customFormat="1" ht="48.75">
      <c r="A904" s="207" t="s">
        <v>2824</v>
      </c>
      <c r="N904" s="11"/>
      <c r="O904" s="11"/>
      <c r="AC904" s="205">
        <v>63</v>
      </c>
      <c r="AD904" s="206">
        <v>44.850700000000003</v>
      </c>
      <c r="AE904" s="207" t="s">
        <v>2824</v>
      </c>
      <c r="AF904" s="208" t="s">
        <v>218</v>
      </c>
      <c r="AG904" s="208" t="s">
        <v>2825</v>
      </c>
      <c r="AH904" s="210">
        <v>1097120</v>
      </c>
      <c r="AI904" s="207" t="s">
        <v>2826</v>
      </c>
      <c r="AJ904" s="232"/>
      <c r="AK904" s="211">
        <v>201000</v>
      </c>
      <c r="AL904" s="212" t="s">
        <v>2641</v>
      </c>
    </row>
    <row r="905" spans="1:38" s="1" customFormat="1" ht="39">
      <c r="A905" s="215" t="s">
        <v>2827</v>
      </c>
      <c r="N905" s="11"/>
      <c r="O905" s="11"/>
      <c r="AC905" s="213">
        <v>64</v>
      </c>
      <c r="AD905" s="214">
        <v>44.841500000000003</v>
      </c>
      <c r="AE905" s="215" t="s">
        <v>2827</v>
      </c>
      <c r="AF905" s="271" t="s">
        <v>218</v>
      </c>
      <c r="AG905" s="216" t="s">
        <v>2828</v>
      </c>
      <c r="AH905" s="217">
        <v>1097326</v>
      </c>
      <c r="AI905" s="215" t="s">
        <v>2829</v>
      </c>
      <c r="AJ905" s="233"/>
      <c r="AK905" s="218">
        <v>201000</v>
      </c>
      <c r="AL905" s="212" t="s">
        <v>2641</v>
      </c>
    </row>
    <row r="906" spans="1:38" s="1" customFormat="1" ht="39">
      <c r="A906" s="207" t="s">
        <v>2830</v>
      </c>
      <c r="N906" s="11"/>
      <c r="O906" s="11"/>
      <c r="AC906" s="205">
        <v>65</v>
      </c>
      <c r="AD906" s="206">
        <v>44.786999999999999</v>
      </c>
      <c r="AE906" s="207" t="s">
        <v>2830</v>
      </c>
      <c r="AF906" s="208" t="s">
        <v>218</v>
      </c>
      <c r="AG906" s="209" t="s">
        <v>2831</v>
      </c>
      <c r="AH906" s="210">
        <v>1097316</v>
      </c>
      <c r="AI906" s="207" t="s">
        <v>2832</v>
      </c>
      <c r="AJ906" s="232"/>
      <c r="AK906" s="211">
        <v>201000</v>
      </c>
      <c r="AL906" s="212" t="s">
        <v>2641</v>
      </c>
    </row>
    <row r="907" spans="1:38" s="1" customFormat="1" ht="39">
      <c r="A907" s="215" t="s">
        <v>2833</v>
      </c>
      <c r="N907" s="11"/>
      <c r="O907" s="11"/>
      <c r="AC907" s="213">
        <v>66</v>
      </c>
      <c r="AD907" s="214">
        <v>44.760100000000001</v>
      </c>
      <c r="AE907" s="215" t="s">
        <v>2833</v>
      </c>
      <c r="AF907" s="271" t="s">
        <v>218</v>
      </c>
      <c r="AG907" s="216" t="s">
        <v>2834</v>
      </c>
      <c r="AH907" s="217">
        <v>1097127</v>
      </c>
      <c r="AI907" s="215" t="s">
        <v>2835</v>
      </c>
      <c r="AJ907" s="233"/>
      <c r="AK907" s="218">
        <v>201000</v>
      </c>
      <c r="AL907" s="212" t="s">
        <v>2641</v>
      </c>
    </row>
    <row r="908" spans="1:38" s="1" customFormat="1" ht="39">
      <c r="A908" s="207" t="s">
        <v>2836</v>
      </c>
      <c r="N908" s="11"/>
      <c r="O908" s="11"/>
      <c r="AC908" s="205">
        <v>67</v>
      </c>
      <c r="AD908" s="206">
        <v>44.752400000000002</v>
      </c>
      <c r="AE908" s="207" t="s">
        <v>2836</v>
      </c>
      <c r="AF908" s="208" t="s">
        <v>218</v>
      </c>
      <c r="AG908" s="209" t="s">
        <v>2837</v>
      </c>
      <c r="AH908" s="210">
        <v>1097354</v>
      </c>
      <c r="AI908" s="207" t="s">
        <v>2838</v>
      </c>
      <c r="AJ908" s="232"/>
      <c r="AK908" s="211">
        <v>201000</v>
      </c>
      <c r="AL908" s="212" t="s">
        <v>2641</v>
      </c>
    </row>
    <row r="909" spans="1:38" s="1" customFormat="1" ht="48.75">
      <c r="A909" s="215" t="s">
        <v>2839</v>
      </c>
      <c r="N909" s="11"/>
      <c r="O909" s="11"/>
      <c r="AC909" s="213">
        <v>68</v>
      </c>
      <c r="AD909" s="214">
        <v>44.735999999999997</v>
      </c>
      <c r="AE909" s="215" t="s">
        <v>2839</v>
      </c>
      <c r="AF909" s="271" t="s">
        <v>218</v>
      </c>
      <c r="AG909" s="271" t="s">
        <v>2840</v>
      </c>
      <c r="AH909" s="217">
        <v>1096992</v>
      </c>
      <c r="AI909" s="215" t="s">
        <v>2841</v>
      </c>
      <c r="AJ909" s="233"/>
      <c r="AK909" s="218">
        <v>201000</v>
      </c>
      <c r="AL909" s="212" t="s">
        <v>2641</v>
      </c>
    </row>
    <row r="910" spans="1:38" s="1" customFormat="1" ht="58.5">
      <c r="A910" s="207" t="s">
        <v>2842</v>
      </c>
      <c r="N910" s="11"/>
      <c r="O910" s="11"/>
      <c r="AC910" s="205">
        <v>69</v>
      </c>
      <c r="AD910" s="206">
        <v>44.6843</v>
      </c>
      <c r="AE910" s="207" t="s">
        <v>2842</v>
      </c>
      <c r="AF910" s="208" t="s">
        <v>466</v>
      </c>
      <c r="AG910" s="209" t="s">
        <v>2843</v>
      </c>
      <c r="AH910" s="210">
        <v>1097452</v>
      </c>
      <c r="AI910" s="207" t="s">
        <v>2844</v>
      </c>
      <c r="AJ910" s="232"/>
      <c r="AK910" s="211">
        <v>201000</v>
      </c>
      <c r="AL910" s="212" t="s">
        <v>2641</v>
      </c>
    </row>
    <row r="911" spans="1:38" s="1" customFormat="1" ht="58.5">
      <c r="A911" s="215" t="s">
        <v>2845</v>
      </c>
      <c r="N911" s="11"/>
      <c r="O911" s="11"/>
      <c r="AC911" s="213">
        <v>70</v>
      </c>
      <c r="AD911" s="214">
        <v>44.656100000000002</v>
      </c>
      <c r="AE911" s="215" t="s">
        <v>2845</v>
      </c>
      <c r="AF911" s="271" t="s">
        <v>466</v>
      </c>
      <c r="AG911" s="216" t="s">
        <v>2846</v>
      </c>
      <c r="AH911" s="217">
        <v>1097318</v>
      </c>
      <c r="AI911" s="215" t="s">
        <v>2847</v>
      </c>
      <c r="AJ911" s="233"/>
      <c r="AK911" s="218">
        <v>201000</v>
      </c>
      <c r="AL911" s="212" t="s">
        <v>2641</v>
      </c>
    </row>
    <row r="912" spans="1:38" s="1" customFormat="1" ht="39">
      <c r="A912" s="207" t="s">
        <v>2848</v>
      </c>
      <c r="N912" s="11"/>
      <c r="O912" s="11"/>
      <c r="AC912" s="205">
        <v>71</v>
      </c>
      <c r="AD912" s="206">
        <v>44.6143</v>
      </c>
      <c r="AE912" s="207" t="s">
        <v>2848</v>
      </c>
      <c r="AF912" s="208" t="s">
        <v>218</v>
      </c>
      <c r="AG912" s="209" t="s">
        <v>2831</v>
      </c>
      <c r="AH912" s="210">
        <v>1097412</v>
      </c>
      <c r="AI912" s="207" t="s">
        <v>2849</v>
      </c>
      <c r="AJ912" s="232"/>
      <c r="AK912" s="211">
        <v>201000</v>
      </c>
      <c r="AL912" s="212" t="s">
        <v>2641</v>
      </c>
    </row>
    <row r="913" spans="1:38" s="1" customFormat="1" ht="39">
      <c r="A913" s="215" t="s">
        <v>2850</v>
      </c>
      <c r="N913" s="11"/>
      <c r="O913" s="11"/>
      <c r="AC913" s="213">
        <v>72</v>
      </c>
      <c r="AD913" s="214">
        <v>44.607300000000002</v>
      </c>
      <c r="AE913" s="215" t="s">
        <v>2850</v>
      </c>
      <c r="AF913" s="271" t="s">
        <v>218</v>
      </c>
      <c r="AG913" s="216" t="s">
        <v>2851</v>
      </c>
      <c r="AH913" s="217">
        <v>1097288</v>
      </c>
      <c r="AI913" s="215" t="s">
        <v>2852</v>
      </c>
      <c r="AJ913" s="233"/>
      <c r="AK913" s="218">
        <v>201000</v>
      </c>
      <c r="AL913" s="212" t="s">
        <v>2641</v>
      </c>
    </row>
    <row r="914" spans="1:38" s="1" customFormat="1" ht="39">
      <c r="A914" s="207" t="s">
        <v>2853</v>
      </c>
      <c r="N914" s="11"/>
      <c r="O914" s="11"/>
      <c r="AC914" s="205">
        <v>73</v>
      </c>
      <c r="AD914" s="206">
        <v>44.587299999999999</v>
      </c>
      <c r="AE914" s="207" t="s">
        <v>2853</v>
      </c>
      <c r="AF914" s="208" t="s">
        <v>218</v>
      </c>
      <c r="AG914" s="209" t="s">
        <v>2854</v>
      </c>
      <c r="AH914" s="210">
        <v>1097494</v>
      </c>
      <c r="AI914" s="207" t="s">
        <v>2855</v>
      </c>
      <c r="AJ914" s="232"/>
      <c r="AK914" s="211">
        <v>201000</v>
      </c>
      <c r="AL914" s="212" t="s">
        <v>2641</v>
      </c>
    </row>
    <row r="915" spans="1:38" s="1" customFormat="1" ht="48.75">
      <c r="A915" s="215" t="s">
        <v>2856</v>
      </c>
      <c r="N915" s="11"/>
      <c r="O915" s="11"/>
      <c r="AC915" s="213">
        <v>74</v>
      </c>
      <c r="AD915" s="214">
        <v>44.575000000000003</v>
      </c>
      <c r="AE915" s="215" t="s">
        <v>2856</v>
      </c>
      <c r="AF915" s="271" t="s">
        <v>1271</v>
      </c>
      <c r="AG915" s="271" t="s">
        <v>2857</v>
      </c>
      <c r="AH915" s="217">
        <v>1097191</v>
      </c>
      <c r="AI915" s="215" t="s">
        <v>2858</v>
      </c>
      <c r="AJ915" s="233"/>
      <c r="AK915" s="218">
        <v>201000</v>
      </c>
      <c r="AL915" s="212" t="s">
        <v>2641</v>
      </c>
    </row>
    <row r="916" spans="1:38" s="1" customFormat="1" ht="39">
      <c r="A916" s="207" t="s">
        <v>2859</v>
      </c>
      <c r="N916" s="11"/>
      <c r="O916" s="11"/>
      <c r="AC916" s="205">
        <v>75</v>
      </c>
      <c r="AD916" s="206">
        <v>44.506500000000003</v>
      </c>
      <c r="AE916" s="207" t="s">
        <v>2859</v>
      </c>
      <c r="AF916" s="208" t="s">
        <v>218</v>
      </c>
      <c r="AG916" s="209" t="s">
        <v>2860</v>
      </c>
      <c r="AH916" s="210">
        <v>1096900</v>
      </c>
      <c r="AI916" s="207" t="s">
        <v>2861</v>
      </c>
      <c r="AJ916" s="232"/>
      <c r="AK916" s="211">
        <v>201000</v>
      </c>
      <c r="AL916" s="212" t="s">
        <v>2641</v>
      </c>
    </row>
    <row r="917" spans="1:38" s="1" customFormat="1" ht="58.5">
      <c r="A917" s="215" t="s">
        <v>2862</v>
      </c>
      <c r="N917" s="11"/>
      <c r="O917" s="11"/>
      <c r="AC917" s="213">
        <v>76</v>
      </c>
      <c r="AD917" s="214">
        <v>44.475499999999997</v>
      </c>
      <c r="AE917" s="215" t="s">
        <v>2862</v>
      </c>
      <c r="AF917" s="271" t="s">
        <v>466</v>
      </c>
      <c r="AG917" s="216" t="s">
        <v>2863</v>
      </c>
      <c r="AH917" s="217">
        <v>1097709</v>
      </c>
      <c r="AI917" s="215" t="s">
        <v>2864</v>
      </c>
      <c r="AJ917" s="233"/>
      <c r="AK917" s="218">
        <v>201000</v>
      </c>
      <c r="AL917" s="212" t="s">
        <v>2641</v>
      </c>
    </row>
    <row r="918" spans="1:38" s="1" customFormat="1" ht="58.5">
      <c r="A918" s="207" t="s">
        <v>2865</v>
      </c>
      <c r="N918" s="11"/>
      <c r="O918" s="11"/>
      <c r="AC918" s="205">
        <v>77</v>
      </c>
      <c r="AD918" s="206">
        <v>44.3675</v>
      </c>
      <c r="AE918" s="207" t="s">
        <v>2865</v>
      </c>
      <c r="AF918" s="208" t="s">
        <v>563</v>
      </c>
      <c r="AG918" s="209" t="s">
        <v>2866</v>
      </c>
      <c r="AH918" s="210">
        <v>1097055</v>
      </c>
      <c r="AI918" s="207" t="s">
        <v>2867</v>
      </c>
      <c r="AJ918" s="232"/>
      <c r="AK918" s="211">
        <v>201000</v>
      </c>
      <c r="AL918" s="212" t="s">
        <v>2641</v>
      </c>
    </row>
    <row r="919" spans="1:38" s="1" customFormat="1" ht="39">
      <c r="A919" s="215" t="s">
        <v>2868</v>
      </c>
      <c r="N919" s="11"/>
      <c r="O919" s="11"/>
      <c r="AC919" s="213">
        <v>78</v>
      </c>
      <c r="AD919" s="214">
        <v>44.293399999999998</v>
      </c>
      <c r="AE919" s="215" t="s">
        <v>2868</v>
      </c>
      <c r="AF919" s="271" t="s">
        <v>218</v>
      </c>
      <c r="AG919" s="216" t="s">
        <v>2869</v>
      </c>
      <c r="AH919" s="217">
        <v>1097437</v>
      </c>
      <c r="AI919" s="215" t="s">
        <v>2870</v>
      </c>
      <c r="AJ919" s="233"/>
      <c r="AK919" s="218">
        <v>201000</v>
      </c>
      <c r="AL919" s="212" t="s">
        <v>2641</v>
      </c>
    </row>
    <row r="920" spans="1:38" s="1" customFormat="1" ht="39">
      <c r="A920" s="207" t="s">
        <v>2871</v>
      </c>
      <c r="N920" s="11"/>
      <c r="O920" s="11"/>
      <c r="AC920" s="205">
        <v>79</v>
      </c>
      <c r="AD920" s="206">
        <v>44.271299999999997</v>
      </c>
      <c r="AE920" s="207" t="s">
        <v>2871</v>
      </c>
      <c r="AF920" s="208" t="s">
        <v>218</v>
      </c>
      <c r="AG920" s="209" t="s">
        <v>2872</v>
      </c>
      <c r="AH920" s="210">
        <v>1097667</v>
      </c>
      <c r="AI920" s="207" t="s">
        <v>2873</v>
      </c>
      <c r="AJ920" s="232"/>
      <c r="AK920" s="211">
        <v>201000</v>
      </c>
      <c r="AL920" s="212" t="s">
        <v>2641</v>
      </c>
    </row>
    <row r="921" spans="1:38" s="1" customFormat="1" ht="58.5">
      <c r="A921" s="215" t="s">
        <v>2874</v>
      </c>
      <c r="N921" s="11"/>
      <c r="O921" s="11"/>
      <c r="AC921" s="213">
        <v>80</v>
      </c>
      <c r="AD921" s="214">
        <v>44.2104</v>
      </c>
      <c r="AE921" s="215" t="s">
        <v>2874</v>
      </c>
      <c r="AF921" s="271" t="s">
        <v>544</v>
      </c>
      <c r="AG921" s="271" t="s">
        <v>2875</v>
      </c>
      <c r="AH921" s="217">
        <v>1096834</v>
      </c>
      <c r="AI921" s="215" t="s">
        <v>2876</v>
      </c>
      <c r="AJ921" s="233"/>
      <c r="AK921" s="218">
        <v>201000</v>
      </c>
      <c r="AL921" s="212" t="s">
        <v>2641</v>
      </c>
    </row>
    <row r="922" spans="1:38" s="1" customFormat="1" ht="58.5">
      <c r="A922" s="207" t="s">
        <v>2877</v>
      </c>
      <c r="N922" s="11"/>
      <c r="O922" s="11"/>
      <c r="AC922" s="205">
        <v>81</v>
      </c>
      <c r="AD922" s="206">
        <v>44.155900000000003</v>
      </c>
      <c r="AE922" s="207" t="s">
        <v>2877</v>
      </c>
      <c r="AF922" s="208" t="s">
        <v>544</v>
      </c>
      <c r="AG922" s="209" t="s">
        <v>2253</v>
      </c>
      <c r="AH922" s="210">
        <v>1096826</v>
      </c>
      <c r="AI922" s="207" t="s">
        <v>2878</v>
      </c>
      <c r="AJ922" s="232"/>
      <c r="AK922" s="211">
        <v>201000</v>
      </c>
      <c r="AL922" s="212" t="s">
        <v>2641</v>
      </c>
    </row>
    <row r="923" spans="1:38" s="1" customFormat="1" ht="58.5">
      <c r="A923" s="215" t="s">
        <v>2879</v>
      </c>
      <c r="N923" s="11"/>
      <c r="O923" s="11"/>
      <c r="AC923" s="213">
        <v>82</v>
      </c>
      <c r="AD923" s="214">
        <v>44.117600000000003</v>
      </c>
      <c r="AE923" s="215" t="s">
        <v>2879</v>
      </c>
      <c r="AF923" s="271" t="s">
        <v>544</v>
      </c>
      <c r="AG923" s="271" t="s">
        <v>2880</v>
      </c>
      <c r="AH923" s="217">
        <v>1097725</v>
      </c>
      <c r="AI923" s="215" t="s">
        <v>2881</v>
      </c>
      <c r="AJ923" s="233"/>
      <c r="AK923" s="218">
        <v>201000</v>
      </c>
      <c r="AL923" s="212" t="s">
        <v>2641</v>
      </c>
    </row>
    <row r="924" spans="1:38" s="1" customFormat="1" ht="39">
      <c r="A924" s="207" t="s">
        <v>2882</v>
      </c>
      <c r="N924" s="11"/>
      <c r="O924" s="11"/>
      <c r="AC924" s="205">
        <v>83</v>
      </c>
      <c r="AD924" s="206">
        <v>44.097799999999999</v>
      </c>
      <c r="AE924" s="207" t="s">
        <v>2882</v>
      </c>
      <c r="AF924" s="208" t="s">
        <v>218</v>
      </c>
      <c r="AG924" s="209" t="s">
        <v>2883</v>
      </c>
      <c r="AH924" s="210">
        <v>1097777</v>
      </c>
      <c r="AI924" s="207" t="s">
        <v>2884</v>
      </c>
      <c r="AJ924" s="232"/>
      <c r="AK924" s="211">
        <v>201000</v>
      </c>
      <c r="AL924" s="212" t="s">
        <v>2641</v>
      </c>
    </row>
    <row r="925" spans="1:38" s="1" customFormat="1" ht="39">
      <c r="A925" s="215" t="s">
        <v>2885</v>
      </c>
      <c r="N925" s="11"/>
      <c r="O925" s="11"/>
      <c r="AC925" s="213">
        <v>84</v>
      </c>
      <c r="AD925" s="214">
        <v>43.917400000000001</v>
      </c>
      <c r="AE925" s="215" t="s">
        <v>2885</v>
      </c>
      <c r="AF925" s="271" t="s">
        <v>218</v>
      </c>
      <c r="AG925" s="271" t="s">
        <v>2886</v>
      </c>
      <c r="AH925" s="217">
        <v>1097031</v>
      </c>
      <c r="AI925" s="215" t="s">
        <v>2887</v>
      </c>
      <c r="AJ925" s="233"/>
      <c r="AK925" s="218">
        <v>201000</v>
      </c>
      <c r="AL925" s="212" t="s">
        <v>2641</v>
      </c>
    </row>
    <row r="926" spans="1:38" s="1" customFormat="1" ht="39">
      <c r="A926" s="207" t="s">
        <v>2888</v>
      </c>
      <c r="N926" s="11"/>
      <c r="O926" s="11"/>
      <c r="AC926" s="205">
        <v>85</v>
      </c>
      <c r="AD926" s="206">
        <v>43.912300000000002</v>
      </c>
      <c r="AE926" s="207" t="s">
        <v>2888</v>
      </c>
      <c r="AF926" s="208" t="s">
        <v>218</v>
      </c>
      <c r="AG926" s="208" t="s">
        <v>2889</v>
      </c>
      <c r="AH926" s="210">
        <v>1097631</v>
      </c>
      <c r="AI926" s="207" t="s">
        <v>2890</v>
      </c>
      <c r="AJ926" s="232"/>
      <c r="AK926" s="211">
        <v>201000</v>
      </c>
      <c r="AL926" s="212" t="s">
        <v>2641</v>
      </c>
    </row>
    <row r="927" spans="1:38" s="1" customFormat="1" ht="58.5">
      <c r="A927" s="215" t="s">
        <v>2891</v>
      </c>
      <c r="N927" s="11"/>
      <c r="O927" s="11"/>
      <c r="AC927" s="213">
        <v>86</v>
      </c>
      <c r="AD927" s="214">
        <v>43.842100000000002</v>
      </c>
      <c r="AE927" s="215" t="s">
        <v>2891</v>
      </c>
      <c r="AF927" s="271" t="s">
        <v>466</v>
      </c>
      <c r="AG927" s="216" t="s">
        <v>2892</v>
      </c>
      <c r="AH927" s="217">
        <v>1097053</v>
      </c>
      <c r="AI927" s="215" t="s">
        <v>2893</v>
      </c>
      <c r="AJ927" s="233"/>
      <c r="AK927" s="218">
        <v>201000</v>
      </c>
      <c r="AL927" s="212" t="s">
        <v>2641</v>
      </c>
    </row>
    <row r="928" spans="1:38" s="1" customFormat="1" ht="39">
      <c r="A928" s="207" t="s">
        <v>2894</v>
      </c>
      <c r="N928" s="11"/>
      <c r="O928" s="11"/>
      <c r="AC928" s="205">
        <v>87</v>
      </c>
      <c r="AD928" s="206">
        <v>43.734900000000003</v>
      </c>
      <c r="AE928" s="207" t="s">
        <v>2894</v>
      </c>
      <c r="AF928" s="208" t="s">
        <v>218</v>
      </c>
      <c r="AG928" s="209" t="s">
        <v>2895</v>
      </c>
      <c r="AH928" s="210">
        <v>1097351</v>
      </c>
      <c r="AI928" s="207" t="s">
        <v>2896</v>
      </c>
      <c r="AJ928" s="232"/>
      <c r="AK928" s="211">
        <v>201000</v>
      </c>
      <c r="AL928" s="212" t="s">
        <v>2641</v>
      </c>
    </row>
    <row r="929" spans="1:38" s="1" customFormat="1" ht="97.5">
      <c r="A929" s="273" t="s">
        <v>2897</v>
      </c>
      <c r="N929" s="11"/>
      <c r="O929" s="11"/>
      <c r="AC929" s="268">
        <v>88</v>
      </c>
      <c r="AD929" s="269">
        <v>43.6</v>
      </c>
      <c r="AE929" s="273" t="s">
        <v>2897</v>
      </c>
      <c r="AF929" s="216" t="s">
        <v>377</v>
      </c>
      <c r="AG929" s="271" t="s">
        <v>2898</v>
      </c>
      <c r="AH929" s="272">
        <v>1097755</v>
      </c>
      <c r="AI929" s="273" t="s">
        <v>2899</v>
      </c>
      <c r="AJ929" s="271"/>
      <c r="AK929" s="274">
        <v>201000</v>
      </c>
      <c r="AL929" s="212" t="s">
        <v>2641</v>
      </c>
    </row>
    <row r="930" spans="1:38" s="1" customFormat="1" ht="58.5">
      <c r="A930" s="207" t="s">
        <v>2900</v>
      </c>
      <c r="N930" s="11"/>
      <c r="O930" s="11"/>
      <c r="AC930" s="205">
        <v>89</v>
      </c>
      <c r="AD930" s="206">
        <v>43.565199999999997</v>
      </c>
      <c r="AE930" s="207" t="s">
        <v>2900</v>
      </c>
      <c r="AF930" s="208" t="s">
        <v>544</v>
      </c>
      <c r="AG930" s="209" t="s">
        <v>2901</v>
      </c>
      <c r="AH930" s="210">
        <v>1097757</v>
      </c>
      <c r="AI930" s="207" t="s">
        <v>2902</v>
      </c>
      <c r="AJ930" s="232"/>
      <c r="AK930" s="211">
        <v>201000</v>
      </c>
      <c r="AL930" s="212" t="s">
        <v>2641</v>
      </c>
    </row>
    <row r="931" spans="1:38" s="1" customFormat="1" ht="97.5">
      <c r="A931" s="215" t="s">
        <v>2903</v>
      </c>
      <c r="N931" s="11"/>
      <c r="O931" s="11"/>
      <c r="AC931" s="213">
        <v>90</v>
      </c>
      <c r="AD931" s="214">
        <v>43.384599999999999</v>
      </c>
      <c r="AE931" s="215" t="s">
        <v>2903</v>
      </c>
      <c r="AF931" s="216" t="s">
        <v>287</v>
      </c>
      <c r="AG931" s="271" t="s">
        <v>2904</v>
      </c>
      <c r="AH931" s="217">
        <v>1097781</v>
      </c>
      <c r="AI931" s="215" t="s">
        <v>2905</v>
      </c>
      <c r="AJ931" s="271"/>
      <c r="AK931" s="218">
        <v>201000</v>
      </c>
      <c r="AL931" s="212" t="s">
        <v>2641</v>
      </c>
    </row>
    <row r="932" spans="1:38" s="1" customFormat="1" ht="48.75">
      <c r="A932" s="207" t="s">
        <v>2906</v>
      </c>
      <c r="N932" s="11"/>
      <c r="O932" s="11"/>
      <c r="AC932" s="205">
        <v>91</v>
      </c>
      <c r="AD932" s="206">
        <v>43.330599999999997</v>
      </c>
      <c r="AE932" s="207" t="s">
        <v>2906</v>
      </c>
      <c r="AF932" s="208" t="s">
        <v>518</v>
      </c>
      <c r="AG932" s="209" t="s">
        <v>2907</v>
      </c>
      <c r="AH932" s="210">
        <v>1097819</v>
      </c>
      <c r="AI932" s="207" t="s">
        <v>2908</v>
      </c>
      <c r="AJ932" s="232"/>
      <c r="AK932" s="211">
        <v>201000</v>
      </c>
      <c r="AL932" s="212" t="s">
        <v>2641</v>
      </c>
    </row>
    <row r="933" spans="1:38" s="1" customFormat="1" ht="39">
      <c r="A933" s="215" t="s">
        <v>2909</v>
      </c>
      <c r="N933" s="11"/>
      <c r="O933" s="11"/>
      <c r="AC933" s="213">
        <v>92</v>
      </c>
      <c r="AD933" s="214">
        <v>43.0777</v>
      </c>
      <c r="AE933" s="215" t="s">
        <v>2909</v>
      </c>
      <c r="AF933" s="271" t="s">
        <v>218</v>
      </c>
      <c r="AG933" s="216" t="s">
        <v>2910</v>
      </c>
      <c r="AH933" s="217">
        <v>1097251</v>
      </c>
      <c r="AI933" s="215" t="s">
        <v>2911</v>
      </c>
      <c r="AJ933" s="233"/>
      <c r="AK933" s="218">
        <v>201000</v>
      </c>
      <c r="AL933" s="212" t="s">
        <v>2641</v>
      </c>
    </row>
    <row r="934" spans="1:38" s="1" customFormat="1" ht="58.5">
      <c r="A934" s="207" t="s">
        <v>2912</v>
      </c>
      <c r="N934" s="11"/>
      <c r="O934" s="11"/>
      <c r="AC934" s="205">
        <v>93</v>
      </c>
      <c r="AD934" s="206">
        <v>43.040399999999998</v>
      </c>
      <c r="AE934" s="207" t="s">
        <v>2912</v>
      </c>
      <c r="AF934" s="208" t="s">
        <v>544</v>
      </c>
      <c r="AG934" s="209" t="s">
        <v>2913</v>
      </c>
      <c r="AH934" s="210">
        <v>1097381</v>
      </c>
      <c r="AI934" s="207" t="s">
        <v>2914</v>
      </c>
      <c r="AJ934" s="232"/>
      <c r="AK934" s="211">
        <v>201000</v>
      </c>
      <c r="AL934" s="212" t="s">
        <v>2641</v>
      </c>
    </row>
    <row r="935" spans="1:38" s="1" customFormat="1" ht="39">
      <c r="A935" s="215" t="s">
        <v>2915</v>
      </c>
      <c r="N935" s="11"/>
      <c r="O935" s="11"/>
      <c r="AC935" s="213">
        <v>94</v>
      </c>
      <c r="AD935" s="214">
        <v>42.975999999999999</v>
      </c>
      <c r="AE935" s="215" t="s">
        <v>2915</v>
      </c>
      <c r="AF935" s="271" t="s">
        <v>218</v>
      </c>
      <c r="AG935" s="216" t="s">
        <v>2916</v>
      </c>
      <c r="AH935" s="217">
        <v>1097730</v>
      </c>
      <c r="AI935" s="215" t="s">
        <v>2917</v>
      </c>
      <c r="AJ935" s="233"/>
      <c r="AK935" s="218">
        <v>201000</v>
      </c>
      <c r="AL935" s="212" t="s">
        <v>2641</v>
      </c>
    </row>
    <row r="936" spans="1:38" s="1" customFormat="1" ht="58.5">
      <c r="A936" s="207" t="s">
        <v>2918</v>
      </c>
      <c r="N936" s="11"/>
      <c r="O936" s="11"/>
      <c r="AC936" s="205">
        <v>95</v>
      </c>
      <c r="AD936" s="206">
        <v>42.883000000000003</v>
      </c>
      <c r="AE936" s="207" t="s">
        <v>2918</v>
      </c>
      <c r="AF936" s="208" t="s">
        <v>544</v>
      </c>
      <c r="AG936" s="209" t="s">
        <v>2919</v>
      </c>
      <c r="AH936" s="210">
        <v>1097269</v>
      </c>
      <c r="AI936" s="207" t="s">
        <v>2920</v>
      </c>
      <c r="AJ936" s="232"/>
      <c r="AK936" s="211">
        <v>201000</v>
      </c>
      <c r="AL936" s="212" t="s">
        <v>2641</v>
      </c>
    </row>
    <row r="937" spans="1:38" s="1" customFormat="1" ht="58.5">
      <c r="A937" s="215" t="s">
        <v>2921</v>
      </c>
      <c r="N937" s="11"/>
      <c r="O937" s="11"/>
      <c r="AC937" s="213">
        <v>96</v>
      </c>
      <c r="AD937" s="214">
        <v>42.72</v>
      </c>
      <c r="AE937" s="215" t="s">
        <v>2921</v>
      </c>
      <c r="AF937" s="271" t="s">
        <v>466</v>
      </c>
      <c r="AG937" s="216" t="s">
        <v>2922</v>
      </c>
      <c r="AH937" s="217">
        <v>1097304</v>
      </c>
      <c r="AI937" s="215" t="s">
        <v>2923</v>
      </c>
      <c r="AJ937" s="233"/>
      <c r="AK937" s="218">
        <v>201000</v>
      </c>
      <c r="AL937" s="212" t="s">
        <v>2641</v>
      </c>
    </row>
    <row r="938" spans="1:38" s="1" customFormat="1" ht="58.5">
      <c r="A938" s="207" t="s">
        <v>2924</v>
      </c>
      <c r="N938" s="11"/>
      <c r="O938" s="11"/>
      <c r="AC938" s="205">
        <v>97</v>
      </c>
      <c r="AD938" s="206">
        <v>42.679900000000004</v>
      </c>
      <c r="AE938" s="207" t="s">
        <v>2924</v>
      </c>
      <c r="AF938" s="208" t="s">
        <v>544</v>
      </c>
      <c r="AG938" s="209" t="s">
        <v>2925</v>
      </c>
      <c r="AH938" s="210">
        <v>1097032</v>
      </c>
      <c r="AI938" s="207" t="s">
        <v>2926</v>
      </c>
      <c r="AJ938" s="232"/>
      <c r="AK938" s="211">
        <v>201000</v>
      </c>
      <c r="AL938" s="212" t="s">
        <v>2641</v>
      </c>
    </row>
    <row r="939" spans="1:38" s="1" customFormat="1" ht="39">
      <c r="A939" s="215" t="s">
        <v>2927</v>
      </c>
      <c r="N939" s="11"/>
      <c r="O939" s="11"/>
      <c r="AC939" s="213">
        <v>98</v>
      </c>
      <c r="AD939" s="214">
        <v>42.587400000000002</v>
      </c>
      <c r="AE939" s="215" t="s">
        <v>2927</v>
      </c>
      <c r="AF939" s="271" t="s">
        <v>218</v>
      </c>
      <c r="AG939" s="216" t="s">
        <v>2928</v>
      </c>
      <c r="AH939" s="217">
        <v>1096847</v>
      </c>
      <c r="AI939" s="215" t="s">
        <v>2929</v>
      </c>
      <c r="AJ939" s="233"/>
      <c r="AK939" s="218">
        <v>201000</v>
      </c>
      <c r="AL939" s="212" t="s">
        <v>2641</v>
      </c>
    </row>
    <row r="940" spans="1:38" s="1" customFormat="1" ht="48.75">
      <c r="A940" s="207" t="s">
        <v>3015</v>
      </c>
      <c r="N940" s="11"/>
      <c r="O940" s="11"/>
      <c r="AC940" s="205">
        <v>99</v>
      </c>
      <c r="AD940" s="206">
        <v>41.799399999999999</v>
      </c>
      <c r="AE940" s="207" t="s">
        <v>2930</v>
      </c>
      <c r="AF940" s="208" t="s">
        <v>218</v>
      </c>
      <c r="AG940" s="208" t="s">
        <v>2931</v>
      </c>
      <c r="AH940" s="210">
        <v>1096855</v>
      </c>
      <c r="AI940" s="207" t="s">
        <v>2932</v>
      </c>
      <c r="AJ940" s="232"/>
      <c r="AK940" s="211">
        <v>201000</v>
      </c>
      <c r="AL940" s="212" t="s">
        <v>2641</v>
      </c>
    </row>
    <row r="941" spans="1:38" s="1" customFormat="1" ht="39">
      <c r="A941" s="215" t="s">
        <v>2933</v>
      </c>
      <c r="N941" s="11"/>
      <c r="O941" s="11"/>
      <c r="AC941" s="213">
        <v>100</v>
      </c>
      <c r="AD941" s="214">
        <v>41.747599999999998</v>
      </c>
      <c r="AE941" s="215" t="s">
        <v>2933</v>
      </c>
      <c r="AF941" s="271" t="s">
        <v>218</v>
      </c>
      <c r="AG941" s="216" t="s">
        <v>2934</v>
      </c>
      <c r="AH941" s="217">
        <v>1097527</v>
      </c>
      <c r="AI941" s="215" t="s">
        <v>2935</v>
      </c>
      <c r="AJ941" s="233"/>
      <c r="AK941" s="218">
        <v>201000</v>
      </c>
      <c r="AL941" s="212" t="s">
        <v>2641</v>
      </c>
    </row>
    <row r="942" spans="1:38" s="1" customFormat="1" ht="39">
      <c r="A942" s="207" t="s">
        <v>2936</v>
      </c>
      <c r="N942" s="11"/>
      <c r="O942" s="11"/>
      <c r="AC942" s="205">
        <v>101</v>
      </c>
      <c r="AD942" s="206">
        <v>40.706200000000003</v>
      </c>
      <c r="AE942" s="207" t="s">
        <v>2936</v>
      </c>
      <c r="AF942" s="208" t="s">
        <v>218</v>
      </c>
      <c r="AG942" s="209" t="s">
        <v>2937</v>
      </c>
      <c r="AH942" s="210">
        <v>1097620</v>
      </c>
      <c r="AI942" s="207" t="s">
        <v>2938</v>
      </c>
      <c r="AJ942" s="232"/>
      <c r="AK942" s="211">
        <v>201000</v>
      </c>
      <c r="AL942" s="212" t="s">
        <v>2641</v>
      </c>
    </row>
    <row r="943" spans="1:38" s="1" customFormat="1" ht="39">
      <c r="A943" s="215" t="s">
        <v>2939</v>
      </c>
      <c r="N943" s="11"/>
      <c r="O943" s="11"/>
      <c r="AC943" s="213">
        <v>102</v>
      </c>
      <c r="AD943" s="214">
        <v>39.89</v>
      </c>
      <c r="AE943" s="215" t="s">
        <v>2939</v>
      </c>
      <c r="AF943" s="216" t="s">
        <v>2940</v>
      </c>
      <c r="AG943" s="216" t="s">
        <v>2941</v>
      </c>
      <c r="AH943" s="217">
        <v>1097310</v>
      </c>
      <c r="AI943" s="215" t="s">
        <v>2942</v>
      </c>
      <c r="AJ943" s="350"/>
      <c r="AK943" s="218">
        <v>201000</v>
      </c>
      <c r="AL943" s="212" t="s">
        <v>2641</v>
      </c>
    </row>
    <row r="944" spans="1:38" s="1" customFormat="1" ht="39">
      <c r="A944" s="207" t="s">
        <v>2943</v>
      </c>
      <c r="N944" s="11"/>
      <c r="O944" s="11"/>
      <c r="AC944" s="205">
        <v>103</v>
      </c>
      <c r="AD944" s="206">
        <v>39.737400000000001</v>
      </c>
      <c r="AE944" s="207" t="s">
        <v>2943</v>
      </c>
      <c r="AF944" s="208" t="s">
        <v>218</v>
      </c>
      <c r="AG944" s="209" t="s">
        <v>2944</v>
      </c>
      <c r="AH944" s="210">
        <v>1097766</v>
      </c>
      <c r="AI944" s="207" t="s">
        <v>2945</v>
      </c>
      <c r="AJ944" s="232"/>
      <c r="AK944" s="211">
        <v>201000</v>
      </c>
      <c r="AL944" s="212" t="s">
        <v>2641</v>
      </c>
    </row>
    <row r="945" spans="1:38" s="1" customFormat="1" ht="39">
      <c r="A945" s="215" t="s">
        <v>2946</v>
      </c>
      <c r="N945" s="11"/>
      <c r="O945" s="11"/>
      <c r="AC945" s="213">
        <v>104</v>
      </c>
      <c r="AD945" s="214">
        <v>39.6813</v>
      </c>
      <c r="AE945" s="215" t="s">
        <v>2946</v>
      </c>
      <c r="AF945" s="271" t="s">
        <v>218</v>
      </c>
      <c r="AG945" s="216" t="s">
        <v>2947</v>
      </c>
      <c r="AH945" s="217">
        <v>1097338</v>
      </c>
      <c r="AI945" s="215" t="s">
        <v>2948</v>
      </c>
      <c r="AJ945" s="233"/>
      <c r="AK945" s="218">
        <v>201000</v>
      </c>
      <c r="AL945" s="212" t="s">
        <v>2641</v>
      </c>
    </row>
    <row r="946" spans="1:38" s="1" customFormat="1" ht="48.75">
      <c r="A946" s="207" t="s">
        <v>2949</v>
      </c>
      <c r="N946" s="11"/>
      <c r="O946" s="11"/>
      <c r="AC946" s="205">
        <v>105</v>
      </c>
      <c r="AD946" s="206">
        <v>26.6496</v>
      </c>
      <c r="AE946" s="207" t="s">
        <v>2949</v>
      </c>
      <c r="AF946" s="208" t="s">
        <v>440</v>
      </c>
      <c r="AG946" s="209" t="s">
        <v>2950</v>
      </c>
      <c r="AH946" s="210">
        <v>1097392</v>
      </c>
      <c r="AI946" s="207" t="s">
        <v>2951</v>
      </c>
      <c r="AJ946" s="232"/>
      <c r="AK946" s="211">
        <v>201000</v>
      </c>
      <c r="AL946" s="212" t="s">
        <v>2641</v>
      </c>
    </row>
    <row r="947" spans="1:38" s="1" customFormat="1" ht="39">
      <c r="A947" s="215" t="s">
        <v>2952</v>
      </c>
      <c r="N947" s="11"/>
      <c r="O947" s="11"/>
      <c r="AC947" s="213">
        <v>106</v>
      </c>
      <c r="AD947" s="214">
        <v>24.847799999999999</v>
      </c>
      <c r="AE947" s="215" t="s">
        <v>2952</v>
      </c>
      <c r="AF947" s="271" t="s">
        <v>218</v>
      </c>
      <c r="AG947" s="216" t="s">
        <v>2953</v>
      </c>
      <c r="AH947" s="217">
        <v>1097608</v>
      </c>
      <c r="AI947" s="215" t="s">
        <v>2954</v>
      </c>
      <c r="AJ947" s="233"/>
      <c r="AK947" s="218">
        <v>201000</v>
      </c>
      <c r="AL947" s="212" t="s">
        <v>2641</v>
      </c>
    </row>
    <row r="948" spans="1:38" s="1" customFormat="1" ht="39">
      <c r="A948" s="207" t="s">
        <v>2955</v>
      </c>
      <c r="N948" s="11"/>
      <c r="O948" s="11"/>
      <c r="AC948" s="205">
        <v>107</v>
      </c>
      <c r="AD948" s="206">
        <v>8.4321999999999999</v>
      </c>
      <c r="AE948" s="207" t="s">
        <v>2955</v>
      </c>
      <c r="AF948" s="208" t="s">
        <v>218</v>
      </c>
      <c r="AG948" s="209" t="s">
        <v>2956</v>
      </c>
      <c r="AH948" s="210">
        <v>1097543</v>
      </c>
      <c r="AI948" s="207" t="s">
        <v>2957</v>
      </c>
      <c r="AJ948" s="232"/>
      <c r="AK948" s="211">
        <v>201000</v>
      </c>
      <c r="AL948" s="212" t="s">
        <v>2641</v>
      </c>
    </row>
    <row r="949" spans="1:38" s="1" customFormat="1" ht="39">
      <c r="A949" s="215" t="s">
        <v>2958</v>
      </c>
      <c r="N949" s="11"/>
      <c r="O949" s="11"/>
      <c r="AC949" s="213">
        <v>108</v>
      </c>
      <c r="AD949" s="214">
        <v>4.8404999999999996</v>
      </c>
      <c r="AE949" s="215" t="s">
        <v>2958</v>
      </c>
      <c r="AF949" s="271" t="s">
        <v>218</v>
      </c>
      <c r="AG949" s="216" t="s">
        <v>2959</v>
      </c>
      <c r="AH949" s="217">
        <v>1097394</v>
      </c>
      <c r="AI949" s="215" t="s">
        <v>2960</v>
      </c>
      <c r="AJ949" s="233"/>
      <c r="AK949" s="218">
        <v>201000</v>
      </c>
      <c r="AL949" s="212" t="s">
        <v>2641</v>
      </c>
    </row>
    <row r="950" spans="1:38" s="1" customFormat="1">
      <c r="N950" s="11"/>
      <c r="O950" s="11"/>
    </row>
  </sheetData>
  <sheetProtection algorithmName="SHA-512" hashValue="MfzmiNx5aNWunOHXcxGU/VdoJh8TJfs0ujxEpTnuV+JDRsxacz93E4TGnBL98pgRxpj15Ipf4mrV4ix/gnT6fQ==" saltValue="ZVsrs+UfP+qD18ikgFkUpg==" spinCount="100000" sheet="1" objects="1" scenarios="1"/>
  <mergeCells count="5">
    <mergeCell ref="D20:E20"/>
    <mergeCell ref="I20:J20"/>
    <mergeCell ref="N20:O20"/>
    <mergeCell ref="C17:P17"/>
    <mergeCell ref="C26:P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D9491-74CF-46FA-AC5D-B2272A965757}">
  <dimension ref="B2:E20"/>
  <sheetViews>
    <sheetView showGridLines="0" showRowColHeaders="0" topLeftCell="B1" zoomScaleNormal="100" zoomScaleSheetLayoutView="70" workbookViewId="0">
      <selection activeCell="B12" sqref="B12:E12"/>
    </sheetView>
  </sheetViews>
  <sheetFormatPr defaultColWidth="9.140625" defaultRowHeight="15"/>
  <cols>
    <col min="1" max="1" width="3.7109375" style="150" customWidth="1"/>
    <col min="2" max="5" width="49.28515625" style="150" customWidth="1"/>
    <col min="6" max="16384" width="9.140625" style="150"/>
  </cols>
  <sheetData>
    <row r="2" spans="2:5" ht="96.75" customHeight="1">
      <c r="B2" s="489"/>
      <c r="C2" s="489"/>
      <c r="D2" s="489"/>
      <c r="E2" s="489"/>
    </row>
    <row r="3" spans="2:5" ht="34.5" customHeight="1">
      <c r="B3" s="490" t="s">
        <v>147</v>
      </c>
      <c r="C3" s="490"/>
      <c r="D3" s="490"/>
      <c r="E3" s="490"/>
    </row>
    <row r="4" spans="2:5" ht="34.5" customHeight="1">
      <c r="B4" s="490" t="str">
        <f>CONCATENATE(Gestione!D15)</f>
        <v/>
      </c>
      <c r="C4" s="490"/>
      <c r="D4" s="490"/>
      <c r="E4" s="490"/>
    </row>
    <row r="5" spans="2:5" ht="9.6" customHeight="1">
      <c r="B5" s="198"/>
      <c r="C5" s="198"/>
      <c r="D5" s="198"/>
      <c r="E5" s="198"/>
    </row>
    <row r="6" spans="2:5" ht="34.5" customHeight="1">
      <c r="B6" s="490" t="str">
        <f>CONCATENATE(Gestione!P4)</f>
        <v>MIM – POC “Per la Scuola”: Avviso pubblico 88643 Laboratori Innovativi e Avanzati (secondarie II grado)</v>
      </c>
      <c r="C6" s="490"/>
      <c r="D6" s="490"/>
      <c r="E6" s="490"/>
    </row>
    <row r="7" spans="2:5" ht="34.5">
      <c r="B7" s="490" t="str">
        <f>CONCATENATE(Gestione!P5)</f>
        <v>Riferimento Avviso Pubblico 88643 del 3 giugno 2025, Decreto Ministeriale MIM n. 153 del 31.07.2024</v>
      </c>
      <c r="C7" s="490"/>
      <c r="D7" s="490"/>
      <c r="E7" s="490"/>
    </row>
    <row r="8" spans="2:5" ht="90.95" customHeight="1" thickBot="1">
      <c r="B8" s="496" t="str">
        <f>CONCATENATE(Gestione!P6)</f>
        <v>Destinazione di ulteriori risorse per la realizzazione di laboratori innovativi e avanzati per lo sviluppo di specifiche competenze tecniche e professionali connesse con i relativi indirizzi di studio,
a valere sul Programma operativo complementare al Programma operativo nazionale “Per la Scuola” 2014-2020“.</v>
      </c>
      <c r="C8" s="496"/>
      <c r="D8" s="496"/>
      <c r="E8" s="496"/>
    </row>
    <row r="9" spans="2:5" ht="69.75" thickBot="1">
      <c r="B9" s="192" t="s">
        <v>2963</v>
      </c>
      <c r="C9" s="193" t="s">
        <v>143</v>
      </c>
      <c r="D9" s="193" t="s">
        <v>2964</v>
      </c>
      <c r="E9" s="193" t="s">
        <v>144</v>
      </c>
    </row>
    <row r="10" spans="2:5" ht="47.25" thickBot="1">
      <c r="B10" s="194" t="str">
        <f>CONCATENATE(Gestione!D16)</f>
        <v>10.8.1.B2-FDRPO-xx-2025-xxx</v>
      </c>
      <c r="C10" s="195" t="s">
        <v>148</v>
      </c>
      <c r="D10" s="196" t="e">
        <f>SUM(Gestione!K33)</f>
        <v>#N/A</v>
      </c>
      <c r="E10" s="197" t="e">
        <f>CONCATENATE(Gestione!D17)</f>
        <v>#N/A</v>
      </c>
    </row>
    <row r="11" spans="2:5" ht="66.75" customHeight="1">
      <c r="B11" s="491" t="s">
        <v>145</v>
      </c>
      <c r="C11" s="491"/>
      <c r="D11" s="491"/>
      <c r="E11" s="491"/>
    </row>
    <row r="12" spans="2:5" ht="102" customHeight="1">
      <c r="B12" s="492" t="s">
        <v>146</v>
      </c>
      <c r="C12" s="493"/>
      <c r="D12" s="493"/>
      <c r="E12" s="494"/>
    </row>
    <row r="13" spans="2:5" ht="70.5" customHeight="1">
      <c r="B13" s="495"/>
      <c r="C13" s="495"/>
      <c r="D13" s="495"/>
      <c r="E13" s="495"/>
    </row>
    <row r="20" spans="3:3">
      <c r="C20" s="150" t="s">
        <v>2962</v>
      </c>
    </row>
  </sheetData>
  <sheetProtection algorithmName="SHA-512" hashValue="Poi1HJfYcSli08hhSXfLV5gq4SOSlg18euOi076qJAlWxw5ZSfY0u+iPJ8Cx1b5niy+q12vZwRpu17Pm/+Sf9Q==" saltValue="3fO78vGKKTD9r9at+ftUuA==" spinCount="100000" sheet="1" selectLockedCells="1"/>
  <mergeCells count="9">
    <mergeCell ref="B2:E2"/>
    <mergeCell ref="B6:E6"/>
    <mergeCell ref="B11:E11"/>
    <mergeCell ref="B12:E12"/>
    <mergeCell ref="B13:E13"/>
    <mergeCell ref="B7:E7"/>
    <mergeCell ref="B8:E8"/>
    <mergeCell ref="B4:E4"/>
    <mergeCell ref="B3:E3"/>
  </mergeCells>
  <pageMargins left="0.31496062992125984" right="0.31496062992125984" top="0.31496062992125984" bottom="0.70866141732283472"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EULA</vt:lpstr>
      <vt:lpstr>Gestione</vt:lpstr>
      <vt:lpstr> </vt:lpstr>
      <vt:lpstr>Targa</vt:lpstr>
      <vt:lpstr>EULA!Area_stampa</vt:lpstr>
      <vt:lpstr>Gestione!Area_stampa</vt:lpstr>
      <vt:lpstr>Targa!Area_stampa</vt:lpstr>
      <vt:lpstr>Gestione!Titoli_stampa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Arena</dc:creator>
  <cp:lastModifiedBy>Nicola Arena</cp:lastModifiedBy>
  <cp:lastPrinted>2026-02-20T10:07:15Z</cp:lastPrinted>
  <dcterms:created xsi:type="dcterms:W3CDTF">2026-02-13T14:32:06Z</dcterms:created>
  <dcterms:modified xsi:type="dcterms:W3CDTF">2026-02-24T13:13:53Z</dcterms:modified>
</cp:coreProperties>
</file>